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600" windowHeight="9240" tabRatio="824" activeTab="0"/>
  </bookViews>
  <sheets>
    <sheet name="Команды для печати" sheetId="1" r:id="rId1"/>
    <sheet name="Команды" sheetId="2" r:id="rId2"/>
    <sheet name="Дети" sheetId="3" r:id="rId3"/>
    <sheet name="газета" sheetId="4" r:id="rId4"/>
    <sheet name="палатка" sheetId="5" r:id="rId5"/>
    <sheet name="визитка" sheetId="6" r:id="rId6"/>
    <sheet name="стрельба-пневматика" sheetId="7" r:id="rId7"/>
    <sheet name="стрельба-АК" sheetId="8" r:id="rId8"/>
    <sheet name="подтягивание" sheetId="9" r:id="rId9"/>
    <sheet name="сборка разборка АК" sheetId="10" r:id="rId10"/>
    <sheet name="полоса Штурм" sheetId="11" r:id="rId11"/>
    <sheet name="ролики" sheetId="12" r:id="rId12"/>
    <sheet name="стрельба-лук" sheetId="13" r:id="rId13"/>
    <sheet name="ПДД" sheetId="14" r:id="rId14"/>
    <sheet name="рисунок" sheetId="15" r:id="rId15"/>
    <sheet name="плавание" sheetId="16" r:id="rId16"/>
    <sheet name="ориентирование" sheetId="17" r:id="rId17"/>
    <sheet name="Эстафета" sheetId="18" r:id="rId18"/>
  </sheets>
  <definedNames/>
  <calcPr fullCalcOnLoad="1"/>
</workbook>
</file>

<file path=xl/sharedStrings.xml><?xml version="1.0" encoding="utf-8"?>
<sst xmlns="http://schemas.openxmlformats.org/spreadsheetml/2006/main" count="1667" uniqueCount="655">
  <si>
    <t xml:space="preserve">id </t>
  </si>
  <si>
    <t xml:space="preserve">ФИО </t>
  </si>
  <si>
    <t xml:space="preserve">Дата рождения </t>
  </si>
  <si>
    <t xml:space="preserve">Размер </t>
  </si>
  <si>
    <t xml:space="preserve">Азарсков Николай Михайлович </t>
  </si>
  <si>
    <t xml:space="preserve">Абдулов Насриддин Хайруддинович </t>
  </si>
  <si>
    <t xml:space="preserve">Насопрунов Виталий Сергеевич </t>
  </si>
  <si>
    <t xml:space="preserve">Иванников Глеб Дмитриевич </t>
  </si>
  <si>
    <t xml:space="preserve">Кожухов Данил Евгеньевич </t>
  </si>
  <si>
    <t xml:space="preserve">Хлопов Дмитрий Константинович </t>
  </si>
  <si>
    <t xml:space="preserve">Ерёменко Анастасия Андреевна </t>
  </si>
  <si>
    <t xml:space="preserve">Ерёменко Дарья Андреевна </t>
  </si>
  <si>
    <t xml:space="preserve">Селивёрстова Елизавета Евгеньевна </t>
  </si>
  <si>
    <t xml:space="preserve">Ершова Дарья Сергеевна </t>
  </si>
  <si>
    <t xml:space="preserve">Рябова Дарья Владимировна </t>
  </si>
  <si>
    <t xml:space="preserve">Мишина Кристина Сергеевна </t>
  </si>
  <si>
    <t xml:space="preserve">Айрапетян Маргарита Арменовна </t>
  </si>
  <si>
    <t xml:space="preserve">Митронова Екатерина Сергеевна </t>
  </si>
  <si>
    <t xml:space="preserve">Горюнова Ирина Сергеевна </t>
  </si>
  <si>
    <t xml:space="preserve">Андрушкевич Тамара Денисовна </t>
  </si>
  <si>
    <t xml:space="preserve">Ярова Ксения Олеговна </t>
  </si>
  <si>
    <t xml:space="preserve">Прохвацкая Екатерина Алексеевна </t>
  </si>
  <si>
    <t xml:space="preserve">Стёпина Мария Николаевна </t>
  </si>
  <si>
    <t xml:space="preserve">Айрапетян Сона Арамовна </t>
  </si>
  <si>
    <t xml:space="preserve">Исхаков Владислав Владиславович </t>
  </si>
  <si>
    <t xml:space="preserve">Парфентьев Дмитрий Андреевич </t>
  </si>
  <si>
    <t xml:space="preserve">Першин Максим Александрович </t>
  </si>
  <si>
    <t xml:space="preserve">Поликаров Станислав Викторович </t>
  </si>
  <si>
    <t xml:space="preserve">Грибов Всеволод Владимирович </t>
  </si>
  <si>
    <t xml:space="preserve">Борисова Виктория Олеговна </t>
  </si>
  <si>
    <t xml:space="preserve">Герасимович Дарья Олеговна </t>
  </si>
  <si>
    <t xml:space="preserve">Казгунов Антон Алексеевич </t>
  </si>
  <si>
    <t xml:space="preserve">Королёв Владислав Игоревич </t>
  </si>
  <si>
    <t xml:space="preserve">Лебедев Роман Сергеевич </t>
  </si>
  <si>
    <t xml:space="preserve">Молодцов Антон Алексеевич </t>
  </si>
  <si>
    <t xml:space="preserve">Угарова Лидия Романовна </t>
  </si>
  <si>
    <t xml:space="preserve">Худякова Илона Алексеевна </t>
  </si>
  <si>
    <t xml:space="preserve">Гунько Александр Александрович </t>
  </si>
  <si>
    <t xml:space="preserve">Кэруцэ Богдан Дмитриевич </t>
  </si>
  <si>
    <t xml:space="preserve">Макушенко Илья Павлович </t>
  </si>
  <si>
    <t xml:space="preserve">Паскарь Александр Игоревич </t>
  </si>
  <si>
    <t xml:space="preserve">Качалина Ярослава Владимировна </t>
  </si>
  <si>
    <t xml:space="preserve">Сдержикова Алина Сергеевна </t>
  </si>
  <si>
    <t xml:space="preserve">Шарафутдинова Татьяна Серажетдиновна </t>
  </si>
  <si>
    <t xml:space="preserve">Романова Екатерина Алексеевна </t>
  </si>
  <si>
    <t xml:space="preserve">Гривочаускайте Наталья Викторовна </t>
  </si>
  <si>
    <t xml:space="preserve">Николаев Кирилл Аркадьевич </t>
  </si>
  <si>
    <t xml:space="preserve">Борисов Андрей Андреевич </t>
  </si>
  <si>
    <t xml:space="preserve">Давыдова Альфия Рафисовна </t>
  </si>
  <si>
    <t xml:space="preserve">Чиркин Иван Петрович </t>
  </si>
  <si>
    <t xml:space="preserve">Тюлякова Ксения Михайловна </t>
  </si>
  <si>
    <t xml:space="preserve">Вединеев Виталий Павлович </t>
  </si>
  <si>
    <t xml:space="preserve">Костов Артем Николаевич </t>
  </si>
  <si>
    <t xml:space="preserve">Амплеева Екатерина Дмитриевна </t>
  </si>
  <si>
    <t xml:space="preserve">Абрамов Ярослав Андреевич </t>
  </si>
  <si>
    <t xml:space="preserve">Иванов Никита Анатольевич </t>
  </si>
  <si>
    <t xml:space="preserve">Курилин Александр Александрович </t>
  </si>
  <si>
    <t xml:space="preserve">Родин Дмитрий Юрьевич </t>
  </si>
  <si>
    <t xml:space="preserve">Сергеев Павел Вячеславович </t>
  </si>
  <si>
    <t xml:space="preserve">Харламов Павел Владимирович </t>
  </si>
  <si>
    <t xml:space="preserve">Чичигин Григорий Игоревич </t>
  </si>
  <si>
    <t xml:space="preserve">Шахбазов Ислам Асламбекович </t>
  </si>
  <si>
    <t xml:space="preserve">Алмазова Лариса Дмитриевна </t>
  </si>
  <si>
    <t xml:space="preserve">Буланова Наталья Андреевна </t>
  </si>
  <si>
    <t xml:space="preserve">Козлова Анастасия Александровна </t>
  </si>
  <si>
    <t xml:space="preserve">Лянка Алина Николаевна </t>
  </si>
  <si>
    <t xml:space="preserve">Маурина Екатерина Александровна </t>
  </si>
  <si>
    <t xml:space="preserve">Медведева Татьяна Олеговна </t>
  </si>
  <si>
    <t xml:space="preserve">Старостина Ангелина Вадимовна </t>
  </si>
  <si>
    <t xml:space="preserve">Старостина Марина Вадимовна </t>
  </si>
  <si>
    <t xml:space="preserve">Филатова Екатерина Олеговна </t>
  </si>
  <si>
    <t xml:space="preserve">Бурканова Юлия Владимировна </t>
  </si>
  <si>
    <t xml:space="preserve">Лукичева Алена Игоревна </t>
  </si>
  <si>
    <t xml:space="preserve">Баранова Светлана Викторовна </t>
  </si>
  <si>
    <t xml:space="preserve">Ионова Светлана Олеговна </t>
  </si>
  <si>
    <t xml:space="preserve">Нестерова Валерия Евгеньевна </t>
  </si>
  <si>
    <t xml:space="preserve">Горячева Виктория Евгеньевна </t>
  </si>
  <si>
    <t xml:space="preserve">Шлянина Анастасия Вячеславовна </t>
  </si>
  <si>
    <t xml:space="preserve">Арежина Марияна </t>
  </si>
  <si>
    <t xml:space="preserve">Коньков Дмитрий Алексеевич </t>
  </si>
  <si>
    <t xml:space="preserve">Тремаскин Никита Александрович </t>
  </si>
  <si>
    <t xml:space="preserve">Давыдов Степан Алексеевич </t>
  </si>
  <si>
    <t xml:space="preserve">Быков Егор Викторович </t>
  </si>
  <si>
    <t xml:space="preserve">Антипов Никита Максимович </t>
  </si>
  <si>
    <t xml:space="preserve">Киселев Андрей Вадимович </t>
  </si>
  <si>
    <t xml:space="preserve">Морозов Станислав Олегович </t>
  </si>
  <si>
    <t xml:space="preserve">Менчев Павел Дмитриевич </t>
  </si>
  <si>
    <t xml:space="preserve">Щепкин Валерий Витальевич </t>
  </si>
  <si>
    <t xml:space="preserve">Евстратов Иван Витальевич </t>
  </si>
  <si>
    <t xml:space="preserve">Агранат Алёна Александровна </t>
  </si>
  <si>
    <t xml:space="preserve">Бакотин Александр Алексеевич </t>
  </si>
  <si>
    <t xml:space="preserve">Суменко Владислав Павлович </t>
  </si>
  <si>
    <t xml:space="preserve">Фомичев Виктор Андреевич </t>
  </si>
  <si>
    <t xml:space="preserve">Сергеева Светлана Сергеевна </t>
  </si>
  <si>
    <t xml:space="preserve">Федотов Александр Юрьевич </t>
  </si>
  <si>
    <t xml:space="preserve">Афанасьева Ольга Александровна </t>
  </si>
  <si>
    <t xml:space="preserve">Куликова Александра Сергеевна </t>
  </si>
  <si>
    <t xml:space="preserve">Кудинкина Алевтина Николаевна </t>
  </si>
  <si>
    <t xml:space="preserve">Ильина Александра Сергеевна </t>
  </si>
  <si>
    <t xml:space="preserve">Павловский Юрий Игоревич </t>
  </si>
  <si>
    <t xml:space="preserve">Бибиков Вадим Викторович </t>
  </si>
  <si>
    <t xml:space="preserve">Ртищева Анна Александровна </t>
  </si>
  <si>
    <t xml:space="preserve">Востриков Денис Игоревич </t>
  </si>
  <si>
    <t xml:space="preserve">Поляков Владислав Юрьевич </t>
  </si>
  <si>
    <t xml:space="preserve">Сёмин Алексей Владимирович </t>
  </si>
  <si>
    <t xml:space="preserve">Бабкина Людмила Алексеевна </t>
  </si>
  <si>
    <t xml:space="preserve">Филатов Павел Юрьевич </t>
  </si>
  <si>
    <t xml:space="preserve">Савина Анастасия Андреевна </t>
  </si>
  <si>
    <t xml:space="preserve">Ерохина Евгения Андреевна </t>
  </si>
  <si>
    <t xml:space="preserve">Лыкова Наталья Игоревна </t>
  </si>
  <si>
    <t xml:space="preserve">Добрина Анастасия Александровна </t>
  </si>
  <si>
    <t xml:space="preserve">Руднева Софья Дмитриевна </t>
  </si>
  <si>
    <t xml:space="preserve">Белякова Светлана Валерьевна </t>
  </si>
  <si>
    <t xml:space="preserve">Карташов Владимир Сергеевич </t>
  </si>
  <si>
    <t xml:space="preserve">Григорьев Андрей Олегович </t>
  </si>
  <si>
    <t xml:space="preserve">Исаев Максим Михайлович </t>
  </si>
  <si>
    <t xml:space="preserve">Барыбин Сергей Андреевич </t>
  </si>
  <si>
    <t xml:space="preserve">Юрина Ольга Сергеевна </t>
  </si>
  <si>
    <t xml:space="preserve">Евсеева Мария Валерьевна </t>
  </si>
  <si>
    <t xml:space="preserve">Лоскутов Вадим Сергеевич </t>
  </si>
  <si>
    <t xml:space="preserve">Жихарев Вячеслав Юрьевич </t>
  </si>
  <si>
    <t xml:space="preserve">Данилова Елена Игоревна </t>
  </si>
  <si>
    <t xml:space="preserve">Романова Анна Николаевна </t>
  </si>
  <si>
    <t xml:space="preserve">Шевчук Маргарита Сергеевна </t>
  </si>
  <si>
    <t xml:space="preserve">Хамитова Юлия Витальевна </t>
  </si>
  <si>
    <t xml:space="preserve">Прокин Антон Юрьевич </t>
  </si>
  <si>
    <t xml:space="preserve">Зубков Владимир Сергеевич </t>
  </si>
  <si>
    <t xml:space="preserve">Бушин Александр Александрович </t>
  </si>
  <si>
    <t xml:space="preserve">Доля Егор Михайлович </t>
  </si>
  <si>
    <t xml:space="preserve">Ермилов Илья Андреевич </t>
  </si>
  <si>
    <t xml:space="preserve">Бужин Александр Павлович </t>
  </si>
  <si>
    <t xml:space="preserve">Колотвин Захар Алексеевич </t>
  </si>
  <si>
    <t xml:space="preserve">Исаев Филип станиславович </t>
  </si>
  <si>
    <t xml:space="preserve">Каширский Николай Николаевич </t>
  </si>
  <si>
    <t xml:space="preserve">Боков Андрей Александрович </t>
  </si>
  <si>
    <t xml:space="preserve">Косова Анастасия Андреевна </t>
  </si>
  <si>
    <t xml:space="preserve">Рогачёва Елена Альбертовна </t>
  </si>
  <si>
    <t xml:space="preserve">Лосюгина Ульяна Алексеевна </t>
  </si>
  <si>
    <t xml:space="preserve">Кожина Светлана Викторовна </t>
  </si>
  <si>
    <t xml:space="preserve">Греб Нина Андреевна </t>
  </si>
  <si>
    <t xml:space="preserve">Извекова Екатерина Эдуардовна </t>
  </si>
  <si>
    <t xml:space="preserve">Кудрявцев Александр Андреевич </t>
  </si>
  <si>
    <t xml:space="preserve">Рюмина Юлия Игоревна </t>
  </si>
  <si>
    <t xml:space="preserve">Цапурин Алексей Геннадьевич </t>
  </si>
  <si>
    <t xml:space="preserve">Чуканов Владимир Алексеевич </t>
  </si>
  <si>
    <t xml:space="preserve">Сергеев Николай Николаевич </t>
  </si>
  <si>
    <t xml:space="preserve">Дьяков Максим Александрович </t>
  </si>
  <si>
    <t xml:space="preserve">Винникова Ксения Александровна </t>
  </si>
  <si>
    <t xml:space="preserve">Буданцев Александр Николаевич </t>
  </si>
  <si>
    <t xml:space="preserve">Васькин Анатолий Алексеевич </t>
  </si>
  <si>
    <t xml:space="preserve">Соболев Сергей Николаевич </t>
  </si>
  <si>
    <t xml:space="preserve">Кузнецов Антон Николаевич </t>
  </si>
  <si>
    <t xml:space="preserve">Чепелева Валентина Михайловна </t>
  </si>
  <si>
    <t xml:space="preserve">Горшенев Александр Александрович </t>
  </si>
  <si>
    <t xml:space="preserve">Соболев Михаил Николаевич </t>
  </si>
  <si>
    <t xml:space="preserve">Трофимова Нина Викторовна </t>
  </si>
  <si>
    <t xml:space="preserve">Чепелева Александра Михайловна </t>
  </si>
  <si>
    <t xml:space="preserve">Андрюхин Павел Яковлевич </t>
  </si>
  <si>
    <t xml:space="preserve">Шлепов Егор Александрович </t>
  </si>
  <si>
    <t xml:space="preserve">Михеев Сергей Викторович </t>
  </si>
  <si>
    <t xml:space="preserve">Кондратенков Никита Сергеевич </t>
  </si>
  <si>
    <t xml:space="preserve">Межебурский Константин Владимирович </t>
  </si>
  <si>
    <t xml:space="preserve">Крючков Валерий Эдуардович </t>
  </si>
  <si>
    <t xml:space="preserve">Алексеев Андрей Владимирович </t>
  </si>
  <si>
    <t xml:space="preserve">Сидор Дмитрий Владимирович </t>
  </si>
  <si>
    <t xml:space="preserve">Антонов Павел Юрьевич </t>
  </si>
  <si>
    <t xml:space="preserve">Базылев Сергей Юрьевич </t>
  </si>
  <si>
    <t xml:space="preserve">Гордеев Никита Александрович </t>
  </si>
  <si>
    <t xml:space="preserve">Ковалева Мария Юрьевна </t>
  </si>
  <si>
    <t xml:space="preserve">Казакова Ольга Ярославовна </t>
  </si>
  <si>
    <t xml:space="preserve">Дедова Дарья Юрьевна </t>
  </si>
  <si>
    <t xml:space="preserve">Ермакова Людмила Михайловна </t>
  </si>
  <si>
    <t xml:space="preserve">Сапрыкина Кристина Альбертовна </t>
  </si>
  <si>
    <t xml:space="preserve">Косенкова Мария Михайловна </t>
  </si>
  <si>
    <t xml:space="preserve">Козлова Наталья Алексеевна </t>
  </si>
  <si>
    <t xml:space="preserve">Васильева Анастасия Леонидовна </t>
  </si>
  <si>
    <t xml:space="preserve">Ермолаева Елена Александровна </t>
  </si>
  <si>
    <t xml:space="preserve">Стыраневская Елизавета Александровна </t>
  </si>
  <si>
    <t xml:space="preserve">Тельбух Степан Сергеевич </t>
  </si>
  <si>
    <t xml:space="preserve">Климов Максим Владимирович </t>
  </si>
  <si>
    <t xml:space="preserve">Поповицкий Сергей Алексеевич </t>
  </si>
  <si>
    <t xml:space="preserve">Тимашов Антон Викторович </t>
  </si>
  <si>
    <t xml:space="preserve">Нестеров Олег Георгиевич </t>
  </si>
  <si>
    <t xml:space="preserve">Горичев Илья Максимович </t>
  </si>
  <si>
    <t xml:space="preserve">Сафонов Илья Алексеевич </t>
  </si>
  <si>
    <t xml:space="preserve">Бунаев Александр Денисович </t>
  </si>
  <si>
    <t xml:space="preserve">Туровская Виктория Фёдоровна </t>
  </si>
  <si>
    <t xml:space="preserve">Хакимова Асия Ирековна </t>
  </si>
  <si>
    <t xml:space="preserve">Кошелева Ирина Александровна </t>
  </si>
  <si>
    <t xml:space="preserve">Сорокина Татьяна Александровна </t>
  </si>
  <si>
    <t xml:space="preserve">Мажурина Анастасия Алексеевна </t>
  </si>
  <si>
    <t xml:space="preserve">Лесовая Яна Михайловна </t>
  </si>
  <si>
    <t xml:space="preserve">Илларионова Анастасия Александровна </t>
  </si>
  <si>
    <t xml:space="preserve">Соколова Оксана Анатольевна </t>
  </si>
  <si>
    <t xml:space="preserve">Требич Валерия Вячеславовна </t>
  </si>
  <si>
    <t xml:space="preserve">Просекова Ирина Александровна </t>
  </si>
  <si>
    <t xml:space="preserve">Перебиковская Оксана Эдуардовна </t>
  </si>
  <si>
    <t xml:space="preserve">Скворцова Алена Игоревна </t>
  </si>
  <si>
    <t xml:space="preserve">Ковалева Юлия Александровна </t>
  </si>
  <si>
    <t xml:space="preserve">Карак Анастасия Викторовна </t>
  </si>
  <si>
    <t xml:space="preserve">Панов Антон Вячеславович </t>
  </si>
  <si>
    <t xml:space="preserve">Изосимов Антон Андреевич </t>
  </si>
  <si>
    <t xml:space="preserve">Изосимов Андрей Андреевич </t>
  </si>
  <si>
    <t xml:space="preserve">Овденко Артем Алексеевич </t>
  </si>
  <si>
    <t xml:space="preserve">Демичев Сергей Владимирович </t>
  </si>
  <si>
    <t xml:space="preserve">Меркуленко Александр Александрович </t>
  </si>
  <si>
    <t xml:space="preserve">Лопаткин Сергей Алексеевич </t>
  </si>
  <si>
    <t xml:space="preserve">Исаков Ярослав Олегович </t>
  </si>
  <si>
    <t xml:space="preserve">Рогов Владимир Викторович </t>
  </si>
  <si>
    <t xml:space="preserve">Прохоров Илья Дмитриевич </t>
  </si>
  <si>
    <t xml:space="preserve">Смирнов Дмиртий Михайлович </t>
  </si>
  <si>
    <t xml:space="preserve">Коглин Егор Валерьевич </t>
  </si>
  <si>
    <t xml:space="preserve">Старостин Вячеслав Евгеньевич </t>
  </si>
  <si>
    <t xml:space="preserve">Сабитов Илья Фаридович </t>
  </si>
  <si>
    <t xml:space="preserve">Смирнов Константин Александрович </t>
  </si>
  <si>
    <t xml:space="preserve">Сергеев Тимофей Сергеевич </t>
  </si>
  <si>
    <t xml:space="preserve">Шаров Данил Сергеевич </t>
  </si>
  <si>
    <t xml:space="preserve">Нестерович Станислав Константинович </t>
  </si>
  <si>
    <t xml:space="preserve">Ершов Роман Юрьевич </t>
  </si>
  <si>
    <t xml:space="preserve">Шаталов Дмитрий Александрович </t>
  </si>
  <si>
    <t xml:space="preserve">Дубикова Мария Андреевна </t>
  </si>
  <si>
    <t xml:space="preserve">Федина Виктория Николаевна </t>
  </si>
  <si>
    <t xml:space="preserve">Веселкова Анна Николаевна </t>
  </si>
  <si>
    <t xml:space="preserve">Прусова Анастасия Андреевна </t>
  </si>
  <si>
    <t xml:space="preserve">Прусова Мария Андреевна </t>
  </si>
  <si>
    <t xml:space="preserve">Сергеева Анастасия Андреевна </t>
  </si>
  <si>
    <t xml:space="preserve">Рожнов Марк Александрович </t>
  </si>
  <si>
    <t xml:space="preserve">Рожнов Степан Александрович </t>
  </si>
  <si>
    <t xml:space="preserve">Киреев Максим Юрьевич </t>
  </si>
  <si>
    <t xml:space="preserve">Гераськин Никита Алексеевич </t>
  </si>
  <si>
    <t xml:space="preserve">Милодорин Павел Владимирович </t>
  </si>
  <si>
    <t xml:space="preserve">Рогов Никита Алексеевич </t>
  </si>
  <si>
    <t xml:space="preserve">Кабашов Дмитрий Ильич </t>
  </si>
  <si>
    <t xml:space="preserve">Иванов Николай Ильич </t>
  </si>
  <si>
    <t xml:space="preserve">Тимашков Максим Михайлович </t>
  </si>
  <si>
    <t xml:space="preserve">Соколов Сергей Сергеевич </t>
  </si>
  <si>
    <t xml:space="preserve">Карпова Елизавета Сергеевна </t>
  </si>
  <si>
    <t xml:space="preserve">Наумова Анастасия Витальевна </t>
  </si>
  <si>
    <t xml:space="preserve">Григорьева Ангелина Ивановна </t>
  </si>
  <si>
    <t xml:space="preserve">Преснякова Карина Александровна </t>
  </si>
  <si>
    <t xml:space="preserve">Малькова Анастасия Витальевна </t>
  </si>
  <si>
    <t xml:space="preserve">Данилкина Полина Ивановна </t>
  </si>
  <si>
    <t xml:space="preserve">Король Ольга Сергеевна </t>
  </si>
  <si>
    <t xml:space="preserve">Грязнова Анна Юрьевна </t>
  </si>
  <si>
    <t xml:space="preserve">Целкова Валерия Дмитриевна </t>
  </si>
  <si>
    <t xml:space="preserve">Степанов Евгений Александрович </t>
  </si>
  <si>
    <t xml:space="preserve">Фенин Андрей Владимирович </t>
  </si>
  <si>
    <t xml:space="preserve">Поплавский Павел Викторович </t>
  </si>
  <si>
    <t xml:space="preserve">Махров Иван Игоревич </t>
  </si>
  <si>
    <t xml:space="preserve">Махрова Екатерина Игоревна </t>
  </si>
  <si>
    <t xml:space="preserve">Басова Дарья Андреевна </t>
  </si>
  <si>
    <t xml:space="preserve">Миронова Анастасия Дмитриевна </t>
  </si>
  <si>
    <t xml:space="preserve">Буланов Александр </t>
  </si>
  <si>
    <t xml:space="preserve">Будяков Никита </t>
  </si>
  <si>
    <t xml:space="preserve">Безугольников Михаил </t>
  </si>
  <si>
    <t xml:space="preserve">Агафонов Алексей </t>
  </si>
  <si>
    <t xml:space="preserve">Полянский Андрей </t>
  </si>
  <si>
    <t xml:space="preserve">Старосельцев Александр </t>
  </si>
  <si>
    <t xml:space="preserve">Снитков Юрий </t>
  </si>
  <si>
    <t xml:space="preserve">Мирошниченко Виталий </t>
  </si>
  <si>
    <t xml:space="preserve">Образцов Алексадр </t>
  </si>
  <si>
    <t xml:space="preserve">Башкатова Татьяна </t>
  </si>
  <si>
    <t xml:space="preserve">Вертакова Анастасия </t>
  </si>
  <si>
    <t xml:space="preserve">Гильмутдинова Диана </t>
  </si>
  <si>
    <t xml:space="preserve">Ефремова Анастасия </t>
  </si>
  <si>
    <t xml:space="preserve">Иорданова Злата </t>
  </si>
  <si>
    <t xml:space="preserve">Писковитина Дарья </t>
  </si>
  <si>
    <t xml:space="preserve">Корсун Кристина </t>
  </si>
  <si>
    <t xml:space="preserve">Петров Евгений Александрович </t>
  </si>
  <si>
    <t xml:space="preserve">Дряндин Никита Максимович </t>
  </si>
  <si>
    <t xml:space="preserve">Давлетшин Тимур Далифович </t>
  </si>
  <si>
    <t xml:space="preserve">Софронов Антон Олегович </t>
  </si>
  <si>
    <t xml:space="preserve">Кварталов Евгений Евгеньевич </t>
  </si>
  <si>
    <t xml:space="preserve">Шавалеев Алмаз Эдуардович </t>
  </si>
  <si>
    <t xml:space="preserve">Шулаев Андрей Николаевич </t>
  </si>
  <si>
    <t xml:space="preserve">Ляхова Алина Анатольевна </t>
  </si>
  <si>
    <t xml:space="preserve">Калашкина Анна Павловна </t>
  </si>
  <si>
    <t xml:space="preserve">Орешникова Дарья Андреевна </t>
  </si>
  <si>
    <t xml:space="preserve">Хайдарова Аниса Ильшатовна </t>
  </si>
  <si>
    <t xml:space="preserve">Гимадеева Алина Фаридовна </t>
  </si>
  <si>
    <t xml:space="preserve">Вьюшин Евгений Вячеславович </t>
  </si>
  <si>
    <t xml:space="preserve">Муратов Евгений Сергеевич </t>
  </si>
  <si>
    <t xml:space="preserve">Никитин Даниил Сергеевич </t>
  </si>
  <si>
    <t xml:space="preserve">Дугаева Асят Сиддиковна </t>
  </si>
  <si>
    <t xml:space="preserve">Муратова Любовь Сергеевна </t>
  </si>
  <si>
    <t xml:space="preserve">Грушина Ирина Валерьевна </t>
  </si>
  <si>
    <t xml:space="preserve">Духновская мария Руслановна </t>
  </si>
  <si>
    <t xml:space="preserve">Осипов Кирилл Сергеевич </t>
  </si>
  <si>
    <t xml:space="preserve">Чалая Наталия Валерьевна </t>
  </si>
  <si>
    <t xml:space="preserve">Степанова Светлана Викторовна </t>
  </si>
  <si>
    <t xml:space="preserve">Максимова Зульфира Владимировна </t>
  </si>
  <si>
    <t xml:space="preserve">Мухаметзянова Эльвира Рамиловна </t>
  </si>
  <si>
    <t xml:space="preserve">Рахимова Алсу Фирдусовна </t>
  </si>
  <si>
    <t xml:space="preserve">Ефименко Егор Сергевич </t>
  </si>
  <si>
    <t xml:space="preserve">Романов Павел Александрович </t>
  </si>
  <si>
    <t xml:space="preserve">Орлова Виктория Андревна </t>
  </si>
  <si>
    <t xml:space="preserve">Маркидонов Иван Васильевич </t>
  </si>
  <si>
    <t xml:space="preserve">Айнутдинов Камиль Борисович </t>
  </si>
  <si>
    <t xml:space="preserve">Власенко Григорий Юрьевич </t>
  </si>
  <si>
    <t xml:space="preserve">Сарафанов Михаил Алексеевич </t>
  </si>
  <si>
    <t xml:space="preserve">Булатов Алексей Петрович </t>
  </si>
  <si>
    <t xml:space="preserve">Шехов Кирилл Алексеевич </t>
  </si>
  <si>
    <t xml:space="preserve">Рузлев Семен Владимирович </t>
  </si>
  <si>
    <t xml:space="preserve">Фотин Данила Александрович </t>
  </si>
  <si>
    <t xml:space="preserve">Елисеев Евгений Вячеславович </t>
  </si>
  <si>
    <t xml:space="preserve">Демидова Юлия Александровна </t>
  </si>
  <si>
    <t xml:space="preserve">Соловьева Екатерина Вадимовна </t>
  </si>
  <si>
    <t xml:space="preserve">Шевчук Ксения Николаевна </t>
  </si>
  <si>
    <t xml:space="preserve">Коныжева Софья Константиновна </t>
  </si>
  <si>
    <t xml:space="preserve">Доронина Татьяна Алексеевна </t>
  </si>
  <si>
    <t xml:space="preserve">Чернышова Таисия Андреевна </t>
  </si>
  <si>
    <t xml:space="preserve">Петрова Анастасия Андреевна </t>
  </si>
  <si>
    <t xml:space="preserve">Рост </t>
  </si>
  <si>
    <t xml:space="preserve">стрельба-пневматика </t>
  </si>
  <si>
    <t xml:space="preserve">стрельба-лук </t>
  </si>
  <si>
    <t xml:space="preserve">стрельба-АК </t>
  </si>
  <si>
    <t xml:space="preserve">сборка/разборка АК </t>
  </si>
  <si>
    <t xml:space="preserve">полоса военная </t>
  </si>
  <si>
    <t xml:space="preserve">полоса Штурм </t>
  </si>
  <si>
    <t xml:space="preserve">плавание </t>
  </si>
  <si>
    <t xml:space="preserve">подтягивание </t>
  </si>
  <si>
    <t xml:space="preserve">ролики </t>
  </si>
  <si>
    <t xml:space="preserve">ориентирование </t>
  </si>
  <si>
    <t xml:space="preserve">рисунок </t>
  </si>
  <si>
    <t>ПДД</t>
  </si>
  <si>
    <t>Команда</t>
  </si>
  <si>
    <t xml:space="preserve">team_id </t>
  </si>
  <si>
    <t xml:space="preserve">Кожаева Екатерина Сергеевна  </t>
  </si>
  <si>
    <t xml:space="preserve">Смирнова Кристина Сергеевна </t>
  </si>
  <si>
    <t xml:space="preserve">Линьо Надежда Алексеевна </t>
  </si>
  <si>
    <t xml:space="preserve">Герасименко Юлия Романовна </t>
  </si>
  <si>
    <t xml:space="preserve">Солдатова Анастасия Владимировна </t>
  </si>
  <si>
    <t xml:space="preserve">Медведкова Татьяна Андреевна </t>
  </si>
  <si>
    <t xml:space="preserve">Гусева Софья Олеговна </t>
  </si>
  <si>
    <t xml:space="preserve">Сковородина Александра Вадимовна </t>
  </si>
  <si>
    <t xml:space="preserve">Синицына Дарья Алексеевна </t>
  </si>
  <si>
    <t xml:space="preserve">Шутков Алексей Геннадьевич </t>
  </si>
  <si>
    <t xml:space="preserve">Горшков Сергей Васильевич </t>
  </si>
  <si>
    <t xml:space="preserve">Жиронкин Антон Сергеевич </t>
  </si>
  <si>
    <t xml:space="preserve">Вергун Илья Игоревич </t>
  </si>
  <si>
    <t xml:space="preserve">Петрушкин Илья Алексеевич </t>
  </si>
  <si>
    <t xml:space="preserve">Буфеев Константин Константинович </t>
  </si>
  <si>
    <t xml:space="preserve">Ковалев Вячеслав Александрович </t>
  </si>
  <si>
    <t xml:space="preserve">Антонников Александр Эдуардович </t>
  </si>
  <si>
    <t xml:space="preserve">Скреметов Александр Александрович </t>
  </si>
  <si>
    <t xml:space="preserve">Дятлов Иван Ильич </t>
  </si>
  <si>
    <t>ФИО</t>
  </si>
  <si>
    <t>team_id</t>
  </si>
  <si>
    <t>Сумма</t>
  </si>
  <si>
    <t>стрельба-пневматика сумма</t>
  </si>
  <si>
    <t>стрельба-пневматика</t>
  </si>
  <si>
    <t>стрельба-лук сумма</t>
  </si>
  <si>
    <t>стрельба-АК сумма</t>
  </si>
  <si>
    <t>полоса военная сумма</t>
  </si>
  <si>
    <t>сборка/разборка АК сумма</t>
  </si>
  <si>
    <t>полоса Штурм сумма</t>
  </si>
  <si>
    <t>плавание сумма</t>
  </si>
  <si>
    <t>подтягивание сумма</t>
  </si>
  <si>
    <t>ролики сумма</t>
  </si>
  <si>
    <t>ориентирование сумма</t>
  </si>
  <si>
    <t>ПДД сумма</t>
  </si>
  <si>
    <t>эстафета сумма</t>
  </si>
  <si>
    <t>эстафета</t>
  </si>
  <si>
    <t>винтовка</t>
  </si>
  <si>
    <t>пистолет</t>
  </si>
  <si>
    <t>Клуб "Добрыня" ОДОН ВВ МВД РФ</t>
  </si>
  <si>
    <t>Рузский район М.О.</t>
  </si>
  <si>
    <t>Городской округ Домодедово М.О.</t>
  </si>
  <si>
    <t>Клинский район М.О.</t>
  </si>
  <si>
    <t>Клуб "Энергия" Шатурского района М.О.</t>
  </si>
  <si>
    <t>Зендиковская школа Каширский район М.О.</t>
  </si>
  <si>
    <t>Липецкая область</t>
  </si>
  <si>
    <t>Владимирская область</t>
  </si>
  <si>
    <t>Тульская область"</t>
  </si>
  <si>
    <t>Клуб "Олимп" Шатурского района М.О.</t>
  </si>
  <si>
    <t xml:space="preserve">Тамбовская область </t>
  </si>
  <si>
    <t>Смоленская область</t>
  </si>
  <si>
    <t>Клуб "Юные помощники милиции" г.Истры М.О.</t>
  </si>
  <si>
    <t>Тверская область</t>
  </si>
  <si>
    <t>Воскресенский район М.О.</t>
  </si>
  <si>
    <t>Курская область</t>
  </si>
  <si>
    <t>Клуб "Русич" ОМСН КМ ГУВД по М.О.</t>
  </si>
  <si>
    <t>Воронежская область</t>
  </si>
  <si>
    <t>Клуб "Пересвет" ОМОН ГУВД по МО (г. Сергиев Посад)</t>
  </si>
  <si>
    <t>Ярославская область</t>
  </si>
  <si>
    <t>Ступинский район М.О.</t>
  </si>
  <si>
    <t>Республика Татарстан</t>
  </si>
  <si>
    <t>Одинцовский район М.О.</t>
  </si>
  <si>
    <t>Ивановская область</t>
  </si>
  <si>
    <t>Пушкинский район М.О.</t>
  </si>
  <si>
    <t>Гимназия "Дмитров" М.О.</t>
  </si>
  <si>
    <t>г.Москва</t>
  </si>
  <si>
    <t>Тюсин Алексей Андреевич</t>
  </si>
  <si>
    <t>Щербаков Павел Алексеевич</t>
  </si>
  <si>
    <t>12.17.1996</t>
  </si>
  <si>
    <t>Рыбин Роман Дмитриевич</t>
  </si>
  <si>
    <t>Нисифоров Александр Викторович</t>
  </si>
  <si>
    <t>Васильев Александр Вадимович</t>
  </si>
  <si>
    <t>Лебедев Денис Сергеевич</t>
  </si>
  <si>
    <t>Морозова Людмила Витальевна</t>
  </si>
  <si>
    <t>Малютина Юлиана Ариэловна</t>
  </si>
  <si>
    <t>Журавлева Наталья Александровна</t>
  </si>
  <si>
    <t>Рубцова Елена Юрьевна</t>
  </si>
  <si>
    <t>Войтович Валентина Алексеевна</t>
  </si>
  <si>
    <t>Симон Валерия Константиновна</t>
  </si>
  <si>
    <t>Иванов Алексей Дмитриевич</t>
  </si>
  <si>
    <t>Маников Карим Искандерович</t>
  </si>
  <si>
    <t xml:space="preserve">Цыганов Алексей Михайлович </t>
  </si>
  <si>
    <t>Сметанина Валентина Александровна</t>
  </si>
  <si>
    <t>Анохина Алена Руслановна</t>
  </si>
  <si>
    <t>Викторов Владислав Александрович</t>
  </si>
  <si>
    <t>Гундарцова Анна Эрнэстовна</t>
  </si>
  <si>
    <t xml:space="preserve">Крутов Ефим Евгеньевич </t>
  </si>
  <si>
    <t>Конева Анна Сергеевна</t>
  </si>
  <si>
    <t>Завацкая Инга Владимировна</t>
  </si>
  <si>
    <t>Монзырева Светлана Александровна</t>
  </si>
  <si>
    <t>Исаев Кирилл Анатольевич</t>
  </si>
  <si>
    <t>Чуб Татьяна Анатольевна</t>
  </si>
  <si>
    <t>Глазунова Мария Андреевна</t>
  </si>
  <si>
    <t>Ступенкова Ольга Валерьевна</t>
  </si>
  <si>
    <t>Малышева Анна Викторовна</t>
  </si>
  <si>
    <t>Гагиева Карина Александровна</t>
  </si>
  <si>
    <t>Перестюк Ангастасия Михайловна</t>
  </si>
  <si>
    <t>Сидорова Полина Сергеевна</t>
  </si>
  <si>
    <t>Лукичева Кристина Александровна</t>
  </si>
  <si>
    <t>Шмакова Кристина Николаевна</t>
  </si>
  <si>
    <t>Кузнецов Виталий Сергеевич</t>
  </si>
  <si>
    <t>Безбородова Дарья Андреевна</t>
  </si>
  <si>
    <t>Кадетова Мария Алексеевна</t>
  </si>
  <si>
    <t>Бондарчук Анна Сергеевна</t>
  </si>
  <si>
    <t>Васильева Светлана Юрьевна</t>
  </si>
  <si>
    <t>Лейзер Наталья Евгеньевна</t>
  </si>
  <si>
    <t>Никитин Вячеслав Геннадьевич</t>
  </si>
  <si>
    <t>Попелышко Владислав Юрьевич</t>
  </si>
  <si>
    <t>Головкин Олег Олегович</t>
  </si>
  <si>
    <t>Филимонов Евгений Сергеевич</t>
  </si>
  <si>
    <t>Новикова Анастасия Александровна</t>
  </si>
  <si>
    <t>Лазунов Кирилл Владимирович</t>
  </si>
  <si>
    <t>Рачковская Екатерина Алексеевна</t>
  </si>
  <si>
    <t>Гунько Денис Александрович</t>
  </si>
  <si>
    <t>Гурова Полина Викторовна</t>
  </si>
  <si>
    <t>Егорова Анжелика Александровна</t>
  </si>
  <si>
    <t xml:space="preserve">Голубев Андрей Сергеевич </t>
  </si>
  <si>
    <t>Моторнов Денис Александрович</t>
  </si>
  <si>
    <t>Архиреев Данила Андреевич</t>
  </si>
  <si>
    <t>Ежов Евгений Николаевич</t>
  </si>
  <si>
    <t>Комратов Александр Алексеевич</t>
  </si>
  <si>
    <t>Поздняков Андрей Николаевич</t>
  </si>
  <si>
    <t>Трофимов Павел Юрьевич</t>
  </si>
  <si>
    <t>Зыкова Ирина Андреевна</t>
  </si>
  <si>
    <t>Дружкова Христина Леонидовна</t>
  </si>
  <si>
    <t>Куликова Мария Сергеевна</t>
  </si>
  <si>
    <t>Москвина Анна Алексеевна</t>
  </si>
  <si>
    <t>Мочалова Алена Евгеньевна</t>
  </si>
  <si>
    <t>Костенко Елена Николаевна</t>
  </si>
  <si>
    <t>Курноскина Евгения Дмитриевна</t>
  </si>
  <si>
    <t>Ланецкая Дарья Константиновна</t>
  </si>
  <si>
    <t>Терехова Анастасия Дмитриевна</t>
  </si>
  <si>
    <t>Фролова Юлия Васильевна</t>
  </si>
  <si>
    <t>Басенин Михаил Васильевич</t>
  </si>
  <si>
    <t>Горелов Никита Алексеевич</t>
  </si>
  <si>
    <t>Максимов Максим Алексеевич</t>
  </si>
  <si>
    <t xml:space="preserve">Алипова Мария Михайловна </t>
  </si>
  <si>
    <t>Антипов Даниил Михайлович</t>
  </si>
  <si>
    <t>Артемова Маргарита Сергеевна</t>
  </si>
  <si>
    <t>Блбулян Сатеник Мацаковна</t>
  </si>
  <si>
    <t>Борзенкова Юлия Вячеславовна</t>
  </si>
  <si>
    <t>Бугров Константин Андреевич</t>
  </si>
  <si>
    <t>Бушеева Юлия Алексеевна</t>
  </si>
  <si>
    <t>Канточкин Артем Дмитриевич</t>
  </si>
  <si>
    <t>Комарова Ксения Андреевна</t>
  </si>
  <si>
    <t>Косенок Никита Николаевич</t>
  </si>
  <si>
    <t>Кочуров Никита Дмитриевич</t>
  </si>
  <si>
    <t>Крашенинников Инокентий Михайлович</t>
  </si>
  <si>
    <t>Лоскутов Илья Эдуардович</t>
  </si>
  <si>
    <t>Макаров Олег Сергеевич</t>
  </si>
  <si>
    <t>Матросова Софья Алекандровна</t>
  </si>
  <si>
    <t>Муравьева Мария Евгеньевна</t>
  </si>
  <si>
    <t>Назарова Карина Артуровна</t>
  </si>
  <si>
    <t>Сарычев Сергей Алексеевич</t>
  </si>
  <si>
    <t>Сазыкина Татьяна Дмитриевна</t>
  </si>
  <si>
    <t>Сироткина Полина Михайловна</t>
  </si>
  <si>
    <t>Трусов Андрей Дмитриевич</t>
  </si>
  <si>
    <t>Михалев Константин Михайлович</t>
  </si>
  <si>
    <t xml:space="preserve">Панкратов Андрей Игоревич </t>
  </si>
  <si>
    <t>Сафронова Дарья Романовна</t>
  </si>
  <si>
    <t>Томшинская Анастасия Сергеевна</t>
  </si>
  <si>
    <t>Корзенков Егор Дмитриевич</t>
  </si>
  <si>
    <t>Гузенко Алексей Константинович</t>
  </si>
  <si>
    <t>Аликперли Алекпер Васиф Оглы</t>
  </si>
  <si>
    <t>Богомолов Дмитрий Борисович</t>
  </si>
  <si>
    <t xml:space="preserve">Чемисова Татьяна Сергеевна </t>
  </si>
  <si>
    <t>Королькова Валерия Викторовна</t>
  </si>
  <si>
    <t xml:space="preserve">Савин Иван Александрович </t>
  </si>
  <si>
    <t>Бушаева Ксения Александровна</t>
  </si>
  <si>
    <t>Соколова Алиса Вадимовна</t>
  </si>
  <si>
    <t>Рыженков Евгений Павлович</t>
  </si>
  <si>
    <t>Горбунов Сергей</t>
  </si>
  <si>
    <t>Дмитриева Настя</t>
  </si>
  <si>
    <t>Щипцова Евгения</t>
  </si>
  <si>
    <t>Воробьев Андрей Борисович</t>
  </si>
  <si>
    <t>Гончаров Александр Сергеевич</t>
  </si>
  <si>
    <t>Козьменко Юлия Александровна</t>
  </si>
  <si>
    <t>Поколодная Любовь Сергеевна</t>
  </si>
  <si>
    <t xml:space="preserve">Боталова Валерия Алексеевна </t>
  </si>
  <si>
    <t xml:space="preserve">Клочкова Анна Кареновна </t>
  </si>
  <si>
    <t>Сукиасян Давид Саргисович</t>
  </si>
  <si>
    <t>Соболев Игорь Витальевич</t>
  </si>
  <si>
    <t>Мулюков Алексей Олегович</t>
  </si>
  <si>
    <t>Крейзе Павел Андреевич</t>
  </si>
  <si>
    <t>Жуков Вячеслав Викторович</t>
  </si>
  <si>
    <t>Ерыгин Виталий Сергеевич</t>
  </si>
  <si>
    <t>Ахпанов Владислав Владимирович</t>
  </si>
  <si>
    <t>Конаков Денис Олегович</t>
  </si>
  <si>
    <t>Валуев Кирилл Вячеславович</t>
  </si>
  <si>
    <t>Панина Юлия Алексеевка</t>
  </si>
  <si>
    <t>Зыганщин Александр Андреевич</t>
  </si>
  <si>
    <t>Кривобок Иван Владимирович</t>
  </si>
  <si>
    <t>Матвеева Светлана Олеговна</t>
  </si>
  <si>
    <t>Олешек Иван Олегович</t>
  </si>
  <si>
    <t>Артемов Виктор Сергеевич</t>
  </si>
  <si>
    <t>Беляева Мария Михайловна</t>
  </si>
  <si>
    <t>Чернова Анастасия Сергеевна</t>
  </si>
  <si>
    <t>Китова Екатерина Владимировна</t>
  </si>
  <si>
    <t>Перегудова Татьяна Алексеевна</t>
  </si>
  <si>
    <t>Морозова Анна Владимировна</t>
  </si>
  <si>
    <t>Лункина Александра Николаевна</t>
  </si>
  <si>
    <t>Морозов Иван Владимирович</t>
  </si>
  <si>
    <t>Извенкова Ольга Алексеевна</t>
  </si>
  <si>
    <t>Батир Федор Федорович</t>
  </si>
  <si>
    <t>Чинакова Татьяна Алексеевна</t>
  </si>
  <si>
    <t>Ершов Алексей Андреевич</t>
  </si>
  <si>
    <t>Старостина Анастасия Сергеевна</t>
  </si>
  <si>
    <t>Железов Михаил Иванович</t>
  </si>
  <si>
    <t>Чернова Анна Игоревна</t>
  </si>
  <si>
    <t>Учеватов Андрей Валерьевич</t>
  </si>
  <si>
    <t>Комаров Дмитрий Александрович</t>
  </si>
  <si>
    <t>Кочкина Ольга Вячеславовна</t>
  </si>
  <si>
    <t>Лукина Ангелина Валерьевна</t>
  </si>
  <si>
    <t>Деревянко Даниил Сергеевич</t>
  </si>
  <si>
    <t>Кабанов Андрей Вячеславович</t>
  </si>
  <si>
    <t>Кратсов Максим Вадимович</t>
  </si>
  <si>
    <t>Тряхов Владимир Геннадьевич</t>
  </si>
  <si>
    <t>Пономарев Андрей Александрович</t>
  </si>
  <si>
    <t>Ходаков Егор Алексеевич</t>
  </si>
  <si>
    <t>Белобородько Александр Викторович</t>
  </si>
  <si>
    <t>Гыников Базыр Баирович</t>
  </si>
  <si>
    <t>Скрипник Павел Александрович</t>
  </si>
  <si>
    <t>Котова Анна Андреевна</t>
  </si>
  <si>
    <t>Еремина Валентина Владимировна</t>
  </si>
  <si>
    <t>Понкратова Ксения Андреевна</t>
  </si>
  <si>
    <t>Кононенко Виктория Петровна</t>
  </si>
  <si>
    <t>Кудряшова Кристина Игоревна</t>
  </si>
  <si>
    <t>Будко Марина Игоревна</t>
  </si>
  <si>
    <t>Дужая Мария Вячеславна</t>
  </si>
  <si>
    <t>Пигарева Владислава Алексеевна</t>
  </si>
  <si>
    <t>Шиндина Василиса Романовна</t>
  </si>
  <si>
    <t>Еремина Мария Сергеевна</t>
  </si>
  <si>
    <t>Соколов Никита Сергеевич</t>
  </si>
  <si>
    <t>Снеткова Диана Дмитриевна</t>
  </si>
  <si>
    <t>Наибов Рустам Сухробович</t>
  </si>
  <si>
    <t>Дата рождения</t>
  </si>
  <si>
    <t>результат</t>
  </si>
  <si>
    <t>время</t>
  </si>
  <si>
    <t>штраф</t>
  </si>
  <si>
    <t>неверн. Отв.</t>
  </si>
  <si>
    <t>Место</t>
  </si>
  <si>
    <t>Пол</t>
  </si>
  <si>
    <t>м</t>
  </si>
  <si>
    <t>д</t>
  </si>
  <si>
    <t>5 июня 2010, 14:30</t>
  </si>
  <si>
    <t>г. Руза, Московская обл.</t>
  </si>
  <si>
    <t>время сб</t>
  </si>
  <si>
    <t>штраф сб</t>
  </si>
  <si>
    <t>время разб</t>
  </si>
  <si>
    <t>штраф разб</t>
  </si>
  <si>
    <t>Протокол №9 (ролики)</t>
  </si>
  <si>
    <t>5 июня 2010, 16:15</t>
  </si>
  <si>
    <t>5 июня 2010, 16:40</t>
  </si>
  <si>
    <t>Время</t>
  </si>
  <si>
    <t>6 июня 2010, 12:00</t>
  </si>
  <si>
    <t>5 июня 2010, 19:00</t>
  </si>
  <si>
    <t>1 судья</t>
  </si>
  <si>
    <t>2 судья</t>
  </si>
  <si>
    <t>3 судья</t>
  </si>
  <si>
    <t>4 судья</t>
  </si>
  <si>
    <t>5 судья</t>
  </si>
  <si>
    <t>-</t>
  </si>
  <si>
    <t>6-7</t>
  </si>
  <si>
    <t>16-17</t>
  </si>
  <si>
    <t>Результат</t>
  </si>
  <si>
    <t xml:space="preserve">Кальченко Никита Сергеевич </t>
  </si>
  <si>
    <t xml:space="preserve">Будыка Александр Юрьевич </t>
  </si>
  <si>
    <t xml:space="preserve">Бубликова Марина Александровна </t>
  </si>
  <si>
    <t xml:space="preserve">Бугаев Александр Александрович </t>
  </si>
  <si>
    <t xml:space="preserve">Величко Мария Александровна </t>
  </si>
  <si>
    <t xml:space="preserve">Вечеркевич Алина Александровна </t>
  </si>
  <si>
    <t xml:space="preserve">Гладкая Анна Эдуардовна </t>
  </si>
  <si>
    <t xml:space="preserve">Глущенко Елена Сергеевна </t>
  </si>
  <si>
    <t xml:space="preserve">Долгалев Владислав Сергеевич </t>
  </si>
  <si>
    <t xml:space="preserve">Епанчина Ирина Владимировна </t>
  </si>
  <si>
    <t xml:space="preserve">Ильченко Кирилл Константинович </t>
  </si>
  <si>
    <t xml:space="preserve">Кобылкина Дарья Владимировна </t>
  </si>
  <si>
    <t xml:space="preserve">Образцов Станислав Александрович </t>
  </si>
  <si>
    <t xml:space="preserve">Овчарова Полина Александровна </t>
  </si>
  <si>
    <t xml:space="preserve">Самхарадзе Коба Кобаевич </t>
  </si>
  <si>
    <t xml:space="preserve">Хиценко Егор Александрович </t>
  </si>
  <si>
    <t xml:space="preserve">Шаманский Николай Витальевич </t>
  </si>
  <si>
    <t xml:space="preserve">Асанова Полина Максимовна </t>
  </si>
  <si>
    <t xml:space="preserve">Бабушкина Ирина Анатольевна </t>
  </si>
  <si>
    <t xml:space="preserve">Бахтин Михаил Алексеевич </t>
  </si>
  <si>
    <t xml:space="preserve">Гамов Илья Романович </t>
  </si>
  <si>
    <t xml:space="preserve">Зарх Елизавета Дмитриевна </t>
  </si>
  <si>
    <t xml:space="preserve">Калашникова Анна Александровна </t>
  </si>
  <si>
    <t xml:space="preserve">Колыско Валерия Игоревна </t>
  </si>
  <si>
    <t xml:space="preserve">Крашенинникова Анна Андреевна </t>
  </si>
  <si>
    <t xml:space="preserve">Орлов Василий Михайлович </t>
  </si>
  <si>
    <t xml:space="preserve">Плотников Кирилл Игоревич </t>
  </si>
  <si>
    <t xml:space="preserve">Проскурякова Александра Владимировна </t>
  </si>
  <si>
    <t xml:space="preserve">Уварова Екатерина Андреевна </t>
  </si>
  <si>
    <t xml:space="preserve">Умаров Константин Абакарович </t>
  </si>
  <si>
    <t xml:space="preserve">Хомяк Антон Павлович </t>
  </si>
  <si>
    <t xml:space="preserve">Церенг Станислав Сергеевич </t>
  </si>
  <si>
    <t xml:space="preserve">Чумаков Степан Александрович </t>
  </si>
  <si>
    <t>Оргкомитет</t>
  </si>
  <si>
    <t>6 июня 2010, 14:30</t>
  </si>
  <si>
    <t>Протокол №11 (ПДД)</t>
  </si>
  <si>
    <t>6 июня 2010, 13:20</t>
  </si>
  <si>
    <t>6 июня 2010, 14:09</t>
  </si>
  <si>
    <t>6 июня 2010, 14:36</t>
  </si>
  <si>
    <t>6 июня 2010, 15:13</t>
  </si>
  <si>
    <t>6 июня 2010, 18:00</t>
  </si>
  <si>
    <t>6 июня 2010, 18:30</t>
  </si>
  <si>
    <t>3 место</t>
  </si>
  <si>
    <t>2 место</t>
  </si>
  <si>
    <t>1 место</t>
  </si>
  <si>
    <t>Вертакова Анастасия Юрьевна</t>
  </si>
  <si>
    <t>6 июня 2010, 19:05</t>
  </si>
  <si>
    <t>Командное первенство</t>
  </si>
  <si>
    <t>Протокол №1 (стенгазета)</t>
  </si>
  <si>
    <t>Протокол №2 (палатка)</t>
  </si>
  <si>
    <t>Протокол №3 (визитка)</t>
  </si>
  <si>
    <t>Средняя</t>
  </si>
  <si>
    <t>Протокол №4 (стрельба-пневматика)</t>
  </si>
  <si>
    <t>Протокол №5 (стрельба-АК)</t>
  </si>
  <si>
    <t>Протокол №6 (подтягивание)</t>
  </si>
  <si>
    <t>Протокол №7 (сборка/разборка АК)</t>
  </si>
  <si>
    <t>Протокол №8 (полоса Штурм)</t>
  </si>
  <si>
    <t>Протокол №10 (стрельба-лук)</t>
  </si>
  <si>
    <t>Протокол №12 (Рисунок)</t>
  </si>
  <si>
    <t>Протокол №13 (плавание)</t>
  </si>
  <si>
    <t>Протокол №14 (ориентирование)</t>
  </si>
  <si>
    <t>Протокол №15 (Эстафета)</t>
  </si>
  <si>
    <t xml:space="preserve">Заместитель председателя МОО ОГО ВФСО "Динамо" </t>
  </si>
  <si>
    <t>П.А. Рыженков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</si>
</sst>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:ss.00;[Red]@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26"/>
      <color indexed="8"/>
      <name val="Calibri"/>
      <family val="2"/>
    </font>
    <font>
      <b/>
      <sz val="14"/>
      <color indexed="8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26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theme="6" tint="0.3999499976634979"/>
      </left>
      <right style="thin">
        <color theme="6" tint="0.3999499976634979"/>
      </right>
      <top style="thin">
        <color theme="6" tint="0.3999499976634979"/>
      </top>
      <bottom style="thin">
        <color theme="6" tint="0.3999499976634979"/>
      </bottom>
    </border>
    <border>
      <left style="thin">
        <color theme="5" tint="0.3999499976634979"/>
      </left>
      <right style="thin">
        <color theme="5" tint="0.3999499976634979"/>
      </right>
      <top style="thin">
        <color theme="5" tint="0.3999499976634979"/>
      </top>
      <bottom style="thin">
        <color theme="5" tint="0.3999499976634979"/>
      </bottom>
    </border>
    <border>
      <left style="thin">
        <color theme="0"/>
      </left>
      <right/>
      <top/>
      <bottom style="thin">
        <color theme="6" tint="0.3999499976634979"/>
      </bottom>
    </border>
    <border>
      <left/>
      <right style="thin">
        <color theme="0"/>
      </right>
      <top/>
      <bottom style="thin">
        <color theme="6" tint="0.3999499976634979"/>
      </bottom>
    </border>
    <border>
      <left/>
      <right/>
      <top/>
      <bottom style="thin">
        <color theme="6" tint="0.3999499976634979"/>
      </bottom>
    </border>
    <border>
      <left style="thin">
        <color theme="5" tint="0.3999499976634979"/>
      </left>
      <right style="thin">
        <color theme="5" tint="0.3999499976634979"/>
      </right>
      <top style="thin">
        <color theme="5" tint="0.3999499976634979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8" fillId="0" borderId="0" xfId="0" applyFont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textRotation="90"/>
    </xf>
    <xf numFmtId="0" fontId="0" fillId="0" borderId="0" xfId="0" applyAlignment="1">
      <alignment horizontal="center" textRotation="90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26" fillId="0" borderId="0" xfId="44" applyBorder="1" applyAlignment="1">
      <alignment/>
    </xf>
    <xf numFmtId="0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1" fillId="0" borderId="0" xfId="50" applyBorder="1" applyAlignment="1">
      <alignment horizontal="center"/>
    </xf>
    <xf numFmtId="164" fontId="0" fillId="0" borderId="10" xfId="0" applyNumberFormat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31" fillId="0" borderId="0" xfId="50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vertical="center"/>
    </xf>
    <xf numFmtId="0" fontId="0" fillId="0" borderId="13" xfId="0" applyNumberFormat="1" applyBorder="1" applyAlignment="1">
      <alignment vertical="center"/>
    </xf>
    <xf numFmtId="14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8" fillId="0" borderId="14" xfId="0" applyFont="1" applyBorder="1" applyAlignment="1">
      <alignment horizontal="center" textRotation="90"/>
    </xf>
    <xf numFmtId="0" fontId="38" fillId="0" borderId="15" xfId="0" applyFont="1" applyBorder="1" applyAlignment="1">
      <alignment horizontal="center" textRotation="90"/>
    </xf>
    <xf numFmtId="0" fontId="38" fillId="0" borderId="16" xfId="0" applyFont="1" applyBorder="1" applyAlignment="1">
      <alignment horizontal="center" textRotation="90"/>
    </xf>
    <xf numFmtId="164" fontId="38" fillId="0" borderId="14" xfId="0" applyNumberFormat="1" applyFont="1" applyBorder="1" applyAlignment="1">
      <alignment horizontal="center" textRotation="90"/>
    </xf>
    <xf numFmtId="0" fontId="0" fillId="0" borderId="17" xfId="0" applyBorder="1" applyAlignment="1">
      <alignment vertical="center"/>
    </xf>
    <xf numFmtId="164" fontId="0" fillId="0" borderId="13" xfId="0" applyNumberFormat="1" applyBorder="1" applyAlignment="1">
      <alignment vertical="center"/>
    </xf>
    <xf numFmtId="164" fontId="0" fillId="0" borderId="13" xfId="0" applyNumberForma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0" applyNumberFormat="1" applyBorder="1" applyAlignment="1">
      <alignment horizontal="center" vertical="center"/>
    </xf>
    <xf numFmtId="0" fontId="29" fillId="7" borderId="12" xfId="0" applyFont="1" applyFill="1" applyBorder="1" applyAlignment="1">
      <alignment horizontal="center"/>
    </xf>
    <xf numFmtId="0" fontId="29" fillId="7" borderId="12" xfId="0" applyFont="1" applyFill="1" applyBorder="1" applyAlignment="1">
      <alignment/>
    </xf>
    <xf numFmtId="0" fontId="0" fillId="0" borderId="17" xfId="0" applyNumberFormat="1" applyBorder="1" applyAlignment="1">
      <alignment vertical="center"/>
    </xf>
    <xf numFmtId="164" fontId="0" fillId="0" borderId="17" xfId="0" applyNumberFormat="1" applyBorder="1" applyAlignment="1">
      <alignment vertical="center"/>
    </xf>
    <xf numFmtId="14" fontId="0" fillId="0" borderId="17" xfId="0" applyNumberForma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29" fillId="0" borderId="12" xfId="0" applyNumberFormat="1" applyFont="1" applyBorder="1" applyAlignment="1">
      <alignment horizontal="center"/>
    </xf>
    <xf numFmtId="0" fontId="0" fillId="0" borderId="13" xfId="0" applyBorder="1" applyAlignment="1">
      <alignment horizontal="left"/>
    </xf>
    <xf numFmtId="14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 horizontal="left" vertical="center"/>
    </xf>
    <xf numFmtId="0" fontId="39" fillId="0" borderId="0" xfId="0" applyFont="1" applyAlignment="1">
      <alignment horizontal="center" textRotation="90"/>
    </xf>
    <xf numFmtId="0" fontId="39" fillId="0" borderId="14" xfId="0" applyFont="1" applyBorder="1" applyAlignment="1">
      <alignment textRotation="90"/>
    </xf>
    <xf numFmtId="0" fontId="40" fillId="0" borderId="12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31" fillId="0" borderId="0" xfId="50" applyAlignment="1">
      <alignment horizontal="center"/>
    </xf>
    <xf numFmtId="0" fontId="31" fillId="0" borderId="0" xfId="50" applyAlignment="1">
      <alignment horizontal="center"/>
    </xf>
    <xf numFmtId="0" fontId="0" fillId="0" borderId="0" xfId="0" applyAlignment="1">
      <alignment horizontal="right"/>
    </xf>
    <xf numFmtId="0" fontId="31" fillId="0" borderId="0" xfId="5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9" name="Команды20" displayName="Команды20" ref="A3:AB30" totalsRowShown="0">
  <tableColumns count="28">
    <tableColumn id="1" name="id "/>
    <tableColumn id="2" name="Команда"/>
    <tableColumn id="3" name="стрельба-пневматика сумма"/>
    <tableColumn id="15" name="стрельба-пневматика"/>
    <tableColumn id="16" name="стрельба-лук сумма"/>
    <tableColumn id="4" name="стрельба-лук "/>
    <tableColumn id="17" name="стрельба-АК сумма"/>
    <tableColumn id="5" name="стрельба-АК "/>
    <tableColumn id="18" name="сборка/разборка АК сумма"/>
    <tableColumn id="6" name="сборка/разборка АК "/>
    <tableColumn id="19" name="полоса военная сумма"/>
    <tableColumn id="7" name="полоса военная "/>
    <tableColumn id="20" name="полоса Штурм сумма"/>
    <tableColumn id="8" name="полоса Штурм "/>
    <tableColumn id="21" name="плавание сумма"/>
    <tableColumn id="9" name="плавание "/>
    <tableColumn id="22" name="подтягивание сумма"/>
    <tableColumn id="10" name="подтягивание "/>
    <tableColumn id="23" name="ролики сумма"/>
    <tableColumn id="11" name="ролики "/>
    <tableColumn id="24" name="ориентирование сумма"/>
    <tableColumn id="12" name="ориентирование "/>
    <tableColumn id="26" name="ПДД сумма"/>
    <tableColumn id="14" name="ПДД"/>
    <tableColumn id="13" name="эстафета сумма"/>
    <tableColumn id="25" name="эстафета"/>
    <tableColumn id="27" name="Сумма"/>
    <tableColumn id="28" name="Место"/>
  </tableColumns>
  <tableStyleInfo name="TableStyleMedium4" showFirstColumn="0" showLastColumn="0" showRowStripes="1" showColumnStripes="0"/>
</table>
</file>

<file path=xl/tables/table10.xml><?xml version="1.0" encoding="utf-8"?>
<table xmlns="http://schemas.openxmlformats.org/spreadsheetml/2006/main" id="6" name="сборка_разборка_АК" displayName="сборка_разборка_АК" ref="A3:K57" totalsRowShown="0">
  <tableColumns count="11">
    <tableColumn id="1" name="team_id"/>
    <tableColumn id="2" name="Команда"/>
    <tableColumn id="3" name="ФИО"/>
    <tableColumn id="11" name="Пол"/>
    <tableColumn id="7" name="Дата рождения"/>
    <tableColumn id="4" name="время разб"/>
    <tableColumn id="5" name="штраф разб"/>
    <tableColumn id="9" name="время сб"/>
    <tableColumn id="8" name="штраф сб"/>
    <tableColumn id="6" name="Сумма"/>
    <tableColumn id="10" name="Место"/>
  </tableColumns>
  <tableStyleInfo name="TableStyleMedium3" showFirstColumn="0" showLastColumn="0" showRowStripes="1" showColumnStripes="0"/>
</table>
</file>

<file path=xl/tables/table11.xml><?xml version="1.0" encoding="utf-8"?>
<table xmlns="http://schemas.openxmlformats.org/spreadsheetml/2006/main" id="8" name="полоса_Штурм" displayName="полоса_Штурм" ref="A3:G111" totalsRowShown="0">
  <tableColumns count="7">
    <tableColumn id="1" name="team_id"/>
    <tableColumn id="2" name="Команда"/>
    <tableColumn id="3" name="ФИО"/>
    <tableColumn id="7" name="Дата рождения"/>
    <tableColumn id="4" name="Пол"/>
    <tableColumn id="6" name="Время"/>
    <tableColumn id="8" name="Место"/>
  </tableColumns>
  <tableStyleInfo name="TableStyleMedium3" showFirstColumn="0" showLastColumn="0" showRowStripes="1" showColumnStripes="0"/>
</table>
</file>

<file path=xl/tables/table12.xml><?xml version="1.0" encoding="utf-8"?>
<table xmlns="http://schemas.openxmlformats.org/spreadsheetml/2006/main" id="11" name="ролики" displayName="ролики" ref="A3:H30" totalsRowShown="0">
  <tableColumns count="8">
    <tableColumn id="1" name="team_id"/>
    <tableColumn id="2" name="Команда"/>
    <tableColumn id="3" name="ФИО"/>
    <tableColumn id="7" name="Дата рождения"/>
    <tableColumn id="4" name="время"/>
    <tableColumn id="5" name="штраф"/>
    <tableColumn id="6" name="Сумма"/>
    <tableColumn id="8" name="Место"/>
  </tableColumns>
  <tableStyleInfo name="TableStyleMedium3" showFirstColumn="0" showLastColumn="0" showRowStripes="1" showColumnStripes="0"/>
</table>
</file>

<file path=xl/tables/table13.xml><?xml version="1.0" encoding="utf-8"?>
<table xmlns="http://schemas.openxmlformats.org/spreadsheetml/2006/main" id="4" name="стрельба_лук" displayName="стрельба_лук" ref="A3:G57" totalsRowShown="0">
  <tableColumns count="7">
    <tableColumn id="1" name="team_id"/>
    <tableColumn id="2" name="Команда"/>
    <tableColumn id="3" name="ФИО"/>
    <tableColumn id="6" name="Пол"/>
    <tableColumn id="7" name="Дата рождения"/>
    <tableColumn id="4" name="результат"/>
    <tableColumn id="5" name="Место"/>
  </tableColumns>
  <tableStyleInfo name="TableStyleMedium3" showFirstColumn="0" showLastColumn="0" showRowStripes="1" showColumnStripes="0"/>
</table>
</file>

<file path=xl/tables/table14.xml><?xml version="1.0" encoding="utf-8"?>
<table xmlns="http://schemas.openxmlformats.org/spreadsheetml/2006/main" id="13" name="ПДД" displayName="ПДД" ref="A3:I30" totalsRowShown="0">
  <tableColumns count="9">
    <tableColumn id="1" name="team_id"/>
    <tableColumn id="2" name="Команда"/>
    <tableColumn id="3" name="ФИО"/>
    <tableColumn id="7" name="Дата рождения"/>
    <tableColumn id="4" name="время"/>
    <tableColumn id="5" name="штраф"/>
    <tableColumn id="8" name="неверн. Отв."/>
    <tableColumn id="6" name="Сумма"/>
    <tableColumn id="9" name="Место"/>
  </tableColumns>
  <tableStyleInfo name="TableStyleMedium3" showFirstColumn="0" showLastColumn="0" showRowStripes="1" showColumnStripes="0"/>
</table>
</file>

<file path=xl/tables/table15.xml><?xml version="1.0" encoding="utf-8"?>
<table xmlns="http://schemas.openxmlformats.org/spreadsheetml/2006/main" id="18" name="ролики16171819" displayName="ролики16171819" ref="A3:D6" totalsRowShown="0">
  <tableColumns count="4">
    <tableColumn id="2" name="Место"/>
    <tableColumn id="4" name="ФИО"/>
    <tableColumn id="1" name="Дата рождения"/>
    <tableColumn id="3" name="Команда"/>
  </tableColumns>
  <tableStyleInfo name="TableStyleMedium3" showFirstColumn="0" showLastColumn="0" showRowStripes="1" showColumnStripes="0"/>
</table>
</file>

<file path=xl/tables/table16.xml><?xml version="1.0" encoding="utf-8"?>
<table xmlns="http://schemas.openxmlformats.org/spreadsheetml/2006/main" id="9" name="плавание" displayName="плавание" ref="A3:I57" totalsRowShown="0">
  <tableColumns count="9">
    <tableColumn id="1" name="team_id"/>
    <tableColumn id="2" name="Команда"/>
    <tableColumn id="3" name="ФИО"/>
    <tableColumn id="8" name="Пол"/>
    <tableColumn id="7" name="Дата рождения"/>
    <tableColumn id="4" name="время"/>
    <tableColumn id="5" name="штраф"/>
    <tableColumn id="6" name="Сумма"/>
    <tableColumn id="9" name="Место"/>
  </tableColumns>
  <tableStyleInfo name="TableStyleMedium3" showFirstColumn="0" showLastColumn="0" showRowStripes="1" showColumnStripes="0"/>
</table>
</file>

<file path=xl/tables/table17.xml><?xml version="1.0" encoding="utf-8"?>
<table xmlns="http://schemas.openxmlformats.org/spreadsheetml/2006/main" id="12" name="ориентирование" displayName="ориентирование" ref="A3:H30" totalsRowShown="0">
  <tableColumns count="8">
    <tableColumn id="1" name="team_id"/>
    <tableColumn id="2" name="Команда"/>
    <tableColumn id="3" name="ФИО"/>
    <tableColumn id="7" name="Дата рождения"/>
    <tableColumn id="4" name="время"/>
    <tableColumn id="5" name="штраф"/>
    <tableColumn id="6" name="Сумма"/>
    <tableColumn id="8" name="Место"/>
  </tableColumns>
  <tableStyleInfo name="TableStyleMedium3" showFirstColumn="0" showLastColumn="0" showRowStripes="1" showColumnStripes="0"/>
</table>
</file>

<file path=xl/tables/table18.xml><?xml version="1.0" encoding="utf-8"?>
<table xmlns="http://schemas.openxmlformats.org/spreadsheetml/2006/main" id="14" name="Эстафета" displayName="Эстафета" ref="A3:F30" totalsRowShown="0">
  <tableColumns count="6">
    <tableColumn id="1" name="team_id"/>
    <tableColumn id="2" name="Команда"/>
    <tableColumn id="4" name="время"/>
    <tableColumn id="5" name="штраф"/>
    <tableColumn id="6" name="Сумма"/>
    <tableColumn id="3" name="Место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Команды" displayName="Команды" ref="A3:AB30" totalsRowShown="0">
  <tableColumns count="28">
    <tableColumn id="1" name="id "/>
    <tableColumn id="2" name="Команда"/>
    <tableColumn id="3" name="стрельба-пневматика сумма"/>
    <tableColumn id="15" name="стрельба-пневматика"/>
    <tableColumn id="16" name="стрельба-лук сумма"/>
    <tableColumn id="4" name="стрельба-лук "/>
    <tableColumn id="17" name="стрельба-АК сумма"/>
    <tableColumn id="5" name="стрельба-АК "/>
    <tableColumn id="18" name="сборка/разборка АК сумма"/>
    <tableColumn id="6" name="сборка/разборка АК "/>
    <tableColumn id="19" name="полоса военная сумма"/>
    <tableColumn id="7" name="полоса военная "/>
    <tableColumn id="20" name="полоса Штурм сумма"/>
    <tableColumn id="8" name="полоса Штурм "/>
    <tableColumn id="21" name="плавание сумма"/>
    <tableColumn id="9" name="плавание "/>
    <tableColumn id="22" name="подтягивание сумма"/>
    <tableColumn id="10" name="подтягивание "/>
    <tableColumn id="23" name="ролики сумма"/>
    <tableColumn id="11" name="ролики "/>
    <tableColumn id="24" name="ориентирование сумма"/>
    <tableColumn id="12" name="ориентирование "/>
    <tableColumn id="26" name="ПДД сумма"/>
    <tableColumn id="14" name="ПДД"/>
    <tableColumn id="13" name="эстафета сумма"/>
    <tableColumn id="25" name="эстафета"/>
    <tableColumn id="27" name="Сумма"/>
    <tableColumn id="28" name="Место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id="1" name="Дети" displayName="Дети" ref="A1:S529" totalsRowShown="0">
  <autoFilter ref="A1:S529"/>
  <tableColumns count="19">
    <tableColumn id="1" name="id "/>
    <tableColumn id="2" name="team_id "/>
    <tableColumn id="19" name="Команда"/>
    <tableColumn id="3" name="ФИО "/>
    <tableColumn id="4" name="Дата рождения "/>
    <tableColumn id="5" name="Размер "/>
    <tableColumn id="6" name="Рост "/>
    <tableColumn id="7" name="стрельба-пневматика "/>
    <tableColumn id="8" name="стрельба-лук "/>
    <tableColumn id="9" name="стрельба-АК "/>
    <tableColumn id="10" name="сборка/разборка АК "/>
    <tableColumn id="11" name="полоса военная "/>
    <tableColumn id="12" name="полоса Штурм "/>
    <tableColumn id="13" name="плавание "/>
    <tableColumn id="14" name="подтягивание "/>
    <tableColumn id="15" name="ролики "/>
    <tableColumn id="16" name="ориентирование "/>
    <tableColumn id="17" name="рисунок "/>
    <tableColumn id="18" name="ПДД"/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16" name="ролики1617" displayName="ролики1617" ref="A3:I30" totalsRowShown="0">
  <tableColumns count="9">
    <tableColumn id="1" name="team_id"/>
    <tableColumn id="2" name="Команда"/>
    <tableColumn id="4" name="1 судья"/>
    <tableColumn id="3" name="2 судья"/>
    <tableColumn id="5" name="3 судья"/>
    <tableColumn id="7" name="4 судья"/>
    <tableColumn id="9" name="5 судья"/>
    <tableColumn id="6" name="Сумма"/>
    <tableColumn id="8" name="Место"/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id="15" name="ролики16" displayName="ролики16" ref="A3:F30" totalsRowShown="0">
  <tableColumns count="6">
    <tableColumn id="1" name="team_id"/>
    <tableColumn id="2" name="Команда"/>
    <tableColumn id="4" name="время"/>
    <tableColumn id="5" name="штраф"/>
    <tableColumn id="6" name="Сумма"/>
    <tableColumn id="8" name="Место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id="17" name="ролики161718" displayName="ролики161718" ref="A3:I30" totalsRowShown="0">
  <tableColumns count="9">
    <tableColumn id="1" name="team_id"/>
    <tableColumn id="2" name="Команда"/>
    <tableColumn id="4" name="1 судья"/>
    <tableColumn id="3" name="2 судья"/>
    <tableColumn id="5" name="3 судья"/>
    <tableColumn id="7" name="4 судья"/>
    <tableColumn id="9" name="5 судья"/>
    <tableColumn id="6" name="Средняя"/>
    <tableColumn id="8" name="Место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id="3" name="стрельба_пневматика" displayName="стрельба_пневматика" ref="A3:I57" totalsRowShown="0">
  <tableColumns count="9">
    <tableColumn id="1" name="team_id"/>
    <tableColumn id="2" name="Команда"/>
    <tableColumn id="3" name="ФИО"/>
    <tableColumn id="8" name="Пол"/>
    <tableColumn id="7" name="Дата рождения"/>
    <tableColumn id="4" name="винтовка"/>
    <tableColumn id="5" name="пистолет"/>
    <tableColumn id="6" name="Сумма"/>
    <tableColumn id="9" name="Место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id="5" name="стрельба_АК" displayName="стрельба_АК" ref="A3:F30" totalsRowShown="0">
  <tableColumns count="6">
    <tableColumn id="1" name="team_id"/>
    <tableColumn id="2" name="Команда"/>
    <tableColumn id="3" name="ФИО"/>
    <tableColumn id="7" name="Дата рождения"/>
    <tableColumn id="4" name="Результат"/>
    <tableColumn id="6" name="Место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id="10" name="подтягивание" displayName="подтягивание" ref="A3:F57" totalsRowShown="0">
  <tableColumns count="6">
    <tableColumn id="1" name="team_id"/>
    <tableColumn id="2" name="Команда"/>
    <tableColumn id="3" name="ФИО"/>
    <tableColumn id="7" name="Дата рождения"/>
    <tableColumn id="4" name="результат"/>
    <tableColumn id="5" name="Место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table" Target="../tables/table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table" Target="../tables/table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table" Target="../tables/table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table" Target="../tables/table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table" Target="../tables/table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table" Target="../tables/table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table" Target="../tables/table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AB33"/>
  <sheetViews>
    <sheetView tabSelected="1" zoomScalePageLayoutView="0" workbookViewId="0" topLeftCell="B1">
      <selection activeCell="O35" sqref="O35"/>
    </sheetView>
  </sheetViews>
  <sheetFormatPr defaultColWidth="9.140625" defaultRowHeight="15" outlineLevelCol="1"/>
  <cols>
    <col min="1" max="1" width="3.140625" style="0" hidden="1" customWidth="1" outlineLevel="1"/>
    <col min="2" max="2" width="50.7109375" style="0" customWidth="1" collapsed="1"/>
    <col min="3" max="3" width="4.00390625" style="0" customWidth="1" outlineLevel="1"/>
    <col min="4" max="4" width="3.00390625" style="0" customWidth="1"/>
    <col min="5" max="5" width="4.00390625" style="0" bestFit="1" customWidth="1" outlineLevel="1"/>
    <col min="6" max="6" width="3.00390625" style="0" customWidth="1"/>
    <col min="7" max="7" width="3.00390625" style="0" bestFit="1" customWidth="1" outlineLevel="1"/>
    <col min="8" max="8" width="3.00390625" style="0" customWidth="1"/>
    <col min="9" max="9" width="7.140625" style="16" bestFit="1" customWidth="1" outlineLevel="1"/>
    <col min="10" max="10" width="3.00390625" style="0" customWidth="1"/>
    <col min="11" max="11" width="7.140625" style="0" hidden="1" customWidth="1" outlineLevel="1"/>
    <col min="12" max="12" width="3.00390625" style="0" hidden="1" customWidth="1"/>
    <col min="13" max="13" width="7.140625" style="0" customWidth="1" outlineLevel="1"/>
    <col min="14" max="14" width="3.00390625" style="0" customWidth="1"/>
    <col min="15" max="15" width="8.140625" style="0" bestFit="1" customWidth="1" outlineLevel="1"/>
    <col min="16" max="16" width="3.00390625" style="0" customWidth="1"/>
    <col min="17" max="17" width="3.00390625" style="0" customWidth="1" outlineLevel="1"/>
    <col min="18" max="18" width="3.00390625" style="0" customWidth="1"/>
    <col min="19" max="19" width="7.140625" style="0" bestFit="1" customWidth="1" outlineLevel="1"/>
    <col min="20" max="20" width="3.00390625" style="0" customWidth="1"/>
    <col min="21" max="21" width="8.140625" style="0" bestFit="1" customWidth="1" outlineLevel="1"/>
    <col min="22" max="22" width="3.00390625" style="0" customWidth="1"/>
    <col min="23" max="23" width="8.140625" style="0" bestFit="1" customWidth="1" outlineLevel="1"/>
    <col min="24" max="24" width="3.00390625" style="0" customWidth="1"/>
    <col min="25" max="25" width="7.140625" style="0" bestFit="1" customWidth="1" outlineLevel="1"/>
    <col min="26" max="26" width="3.00390625" style="0" customWidth="1"/>
    <col min="27" max="27" width="5.7109375" style="3" customWidth="1"/>
    <col min="28" max="28" width="5.421875" style="0" customWidth="1"/>
  </cols>
  <sheetData>
    <row r="1" spans="2:28" ht="22.5">
      <c r="B1" s="64" t="s">
        <v>638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2:28" ht="22.5">
      <c r="B2" s="18" t="s">
        <v>571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17" t="s">
        <v>637</v>
      </c>
    </row>
    <row r="3" spans="1:28" ht="87.75" customHeight="1">
      <c r="A3" t="s">
        <v>0</v>
      </c>
      <c r="B3" t="s">
        <v>325</v>
      </c>
      <c r="C3" s="39" t="s">
        <v>349</v>
      </c>
      <c r="D3" s="41" t="s">
        <v>350</v>
      </c>
      <c r="E3" s="39" t="s">
        <v>351</v>
      </c>
      <c r="F3" s="40" t="s">
        <v>314</v>
      </c>
      <c r="G3" s="2" t="s">
        <v>352</v>
      </c>
      <c r="H3" s="2" t="s">
        <v>315</v>
      </c>
      <c r="I3" s="42" t="s">
        <v>354</v>
      </c>
      <c r="J3" s="40" t="s">
        <v>316</v>
      </c>
      <c r="K3" s="2" t="s">
        <v>353</v>
      </c>
      <c r="L3" s="2" t="s">
        <v>317</v>
      </c>
      <c r="M3" s="39" t="s">
        <v>355</v>
      </c>
      <c r="N3" s="40" t="s">
        <v>318</v>
      </c>
      <c r="O3" s="2" t="s">
        <v>356</v>
      </c>
      <c r="P3" s="2" t="s">
        <v>319</v>
      </c>
      <c r="Q3" s="39" t="s">
        <v>357</v>
      </c>
      <c r="R3" s="40" t="s">
        <v>320</v>
      </c>
      <c r="S3" s="2" t="s">
        <v>358</v>
      </c>
      <c r="T3" s="2" t="s">
        <v>321</v>
      </c>
      <c r="U3" s="39" t="s">
        <v>359</v>
      </c>
      <c r="V3" s="40" t="s">
        <v>322</v>
      </c>
      <c r="W3" s="2" t="s">
        <v>360</v>
      </c>
      <c r="X3" s="2" t="s">
        <v>324</v>
      </c>
      <c r="Y3" s="39" t="s">
        <v>361</v>
      </c>
      <c r="Z3" s="40" t="s">
        <v>362</v>
      </c>
      <c r="AA3" s="59" t="s">
        <v>348</v>
      </c>
      <c r="AB3" s="60" t="s">
        <v>566</v>
      </c>
    </row>
    <row r="4" spans="1:28" ht="18.75">
      <c r="A4">
        <v>5</v>
      </c>
      <c r="B4" s="62" t="s">
        <v>366</v>
      </c>
      <c r="C4" s="29">
        <v>154</v>
      </c>
      <c r="D4" s="48">
        <v>4</v>
      </c>
      <c r="E4" s="29">
        <v>75</v>
      </c>
      <c r="F4" s="48">
        <v>11</v>
      </c>
      <c r="G4" s="29">
        <v>85</v>
      </c>
      <c r="H4" s="48">
        <v>6</v>
      </c>
      <c r="I4" s="30">
        <v>0.0011224537037037036</v>
      </c>
      <c r="J4" s="48">
        <v>4</v>
      </c>
      <c r="K4" s="30">
        <v>0</v>
      </c>
      <c r="L4" s="49"/>
      <c r="M4" s="30">
        <v>0.0012186342592592594</v>
      </c>
      <c r="N4" s="48">
        <v>6</v>
      </c>
      <c r="O4" s="30">
        <v>0.000690625</v>
      </c>
      <c r="P4" s="48">
        <v>2</v>
      </c>
      <c r="Q4" s="29">
        <v>34</v>
      </c>
      <c r="R4" s="48">
        <v>18</v>
      </c>
      <c r="S4" s="31">
        <v>0.0008946759259259259</v>
      </c>
      <c r="T4" s="48">
        <v>17</v>
      </c>
      <c r="U4" s="30">
        <v>0.01832175925925926</v>
      </c>
      <c r="V4" s="48">
        <v>12</v>
      </c>
      <c r="W4" s="30">
        <v>0.007604166666666665</v>
      </c>
      <c r="X4" s="48">
        <v>8</v>
      </c>
      <c r="Y4" s="30">
        <v>0.00326712962962963</v>
      </c>
      <c r="Z4" s="48">
        <v>3</v>
      </c>
      <c r="AA4" s="32">
        <v>91</v>
      </c>
      <c r="AB4" s="61">
        <v>1</v>
      </c>
    </row>
    <row r="5" spans="1:28" ht="18.75">
      <c r="A5">
        <v>16</v>
      </c>
      <c r="B5" s="62" t="s">
        <v>376</v>
      </c>
      <c r="C5" s="29">
        <v>130</v>
      </c>
      <c r="D5" s="48">
        <v>10</v>
      </c>
      <c r="E5" s="29">
        <v>113</v>
      </c>
      <c r="F5" s="48">
        <v>4</v>
      </c>
      <c r="G5" s="29">
        <v>85</v>
      </c>
      <c r="H5" s="48">
        <v>5</v>
      </c>
      <c r="I5" s="30">
        <v>0.0012708333333333335</v>
      </c>
      <c r="J5" s="48">
        <v>11</v>
      </c>
      <c r="K5" s="30">
        <v>0</v>
      </c>
      <c r="L5" s="49"/>
      <c r="M5" s="30">
        <v>0.0021209490740740737</v>
      </c>
      <c r="N5" s="48">
        <v>19</v>
      </c>
      <c r="O5" s="30">
        <v>0.001455324074074074</v>
      </c>
      <c r="P5" s="48">
        <v>22</v>
      </c>
      <c r="Q5" s="29">
        <v>70</v>
      </c>
      <c r="R5" s="48">
        <v>3</v>
      </c>
      <c r="S5" s="31">
        <v>0.0006722222222222222</v>
      </c>
      <c r="T5" s="48">
        <v>2</v>
      </c>
      <c r="U5" s="30">
        <v>0.013356481481481483</v>
      </c>
      <c r="V5" s="48">
        <v>3</v>
      </c>
      <c r="W5" s="30">
        <v>0.05474537037037037</v>
      </c>
      <c r="X5" s="48">
        <v>14</v>
      </c>
      <c r="Y5" s="30">
        <v>0.003148148148148148</v>
      </c>
      <c r="Z5" s="48">
        <v>2</v>
      </c>
      <c r="AA5" s="32">
        <v>95</v>
      </c>
      <c r="AB5" s="61">
        <v>2</v>
      </c>
    </row>
    <row r="6" spans="1:28" ht="18.75">
      <c r="A6">
        <v>37</v>
      </c>
      <c r="B6" s="62" t="s">
        <v>391</v>
      </c>
      <c r="C6" s="29">
        <v>198</v>
      </c>
      <c r="D6" s="48">
        <v>1</v>
      </c>
      <c r="E6" s="29">
        <v>128</v>
      </c>
      <c r="F6" s="48">
        <v>2</v>
      </c>
      <c r="G6" s="29">
        <v>86</v>
      </c>
      <c r="H6" s="48">
        <v>4</v>
      </c>
      <c r="I6" s="30">
        <v>0.001064351851851852</v>
      </c>
      <c r="J6" s="48">
        <v>2</v>
      </c>
      <c r="K6" s="30">
        <v>0</v>
      </c>
      <c r="L6" s="49"/>
      <c r="M6" s="30">
        <v>0.0014756944444444444</v>
      </c>
      <c r="N6" s="48">
        <v>11</v>
      </c>
      <c r="O6" s="30">
        <v>0.0008400462962962962</v>
      </c>
      <c r="P6" s="48">
        <v>10</v>
      </c>
      <c r="Q6" s="29">
        <v>30</v>
      </c>
      <c r="R6" s="48">
        <v>21</v>
      </c>
      <c r="S6" s="31">
        <v>0.0007344907407407409</v>
      </c>
      <c r="T6" s="48">
        <v>5</v>
      </c>
      <c r="U6" s="30">
        <v>0.02775462962962963</v>
      </c>
      <c r="V6" s="48">
        <v>21</v>
      </c>
      <c r="W6" s="30">
        <v>0.047511574074074074</v>
      </c>
      <c r="X6" s="48">
        <v>14</v>
      </c>
      <c r="Y6" s="30">
        <v>0.0033318287037037036</v>
      </c>
      <c r="Z6" s="48">
        <v>6</v>
      </c>
      <c r="AA6" s="32">
        <v>97</v>
      </c>
      <c r="AB6" s="61">
        <v>3</v>
      </c>
    </row>
    <row r="7" spans="1:28" ht="15">
      <c r="A7">
        <v>20</v>
      </c>
      <c r="B7" t="s">
        <v>378</v>
      </c>
      <c r="C7" s="29">
        <v>149</v>
      </c>
      <c r="D7" s="48">
        <v>5</v>
      </c>
      <c r="E7" s="29">
        <v>34</v>
      </c>
      <c r="F7" s="48">
        <v>24</v>
      </c>
      <c r="G7" s="29">
        <v>71</v>
      </c>
      <c r="H7" s="48">
        <v>15</v>
      </c>
      <c r="I7" s="30">
        <v>0.0008261574074074074</v>
      </c>
      <c r="J7" s="48">
        <v>1</v>
      </c>
      <c r="K7" s="30">
        <v>0</v>
      </c>
      <c r="L7" s="49"/>
      <c r="M7" s="30">
        <v>0.0012152777777777778</v>
      </c>
      <c r="N7" s="48">
        <v>5</v>
      </c>
      <c r="O7" s="30">
        <v>0.0009434027777777778</v>
      </c>
      <c r="P7" s="48">
        <v>11</v>
      </c>
      <c r="Q7" s="29">
        <v>67</v>
      </c>
      <c r="R7" s="48">
        <v>4</v>
      </c>
      <c r="S7" s="31">
        <v>0.0007898148148148148</v>
      </c>
      <c r="T7" s="48">
        <v>11</v>
      </c>
      <c r="U7" s="30">
        <v>0.029212962962962965</v>
      </c>
      <c r="V7" s="48">
        <v>23</v>
      </c>
      <c r="W7" s="30">
        <v>0.0032175925925925926</v>
      </c>
      <c r="X7" s="48">
        <v>2</v>
      </c>
      <c r="Y7" s="30">
        <v>0.0034256944444444443</v>
      </c>
      <c r="Z7" s="48">
        <v>10</v>
      </c>
      <c r="AA7" s="32">
        <v>111</v>
      </c>
      <c r="AB7" s="55">
        <v>4</v>
      </c>
    </row>
    <row r="8" spans="1:28" ht="15">
      <c r="A8">
        <v>24</v>
      </c>
      <c r="B8" t="s">
        <v>381</v>
      </c>
      <c r="C8" s="29">
        <v>172</v>
      </c>
      <c r="D8" s="48">
        <v>3</v>
      </c>
      <c r="E8" s="29">
        <v>101</v>
      </c>
      <c r="F8" s="48">
        <v>5</v>
      </c>
      <c r="G8" s="29">
        <v>90</v>
      </c>
      <c r="H8" s="48">
        <v>2</v>
      </c>
      <c r="I8" s="30">
        <v>0.001204976851851852</v>
      </c>
      <c r="J8" s="48">
        <v>6</v>
      </c>
      <c r="K8" s="30">
        <v>0</v>
      </c>
      <c r="L8" s="49"/>
      <c r="M8" s="30">
        <v>0.0017662037037037039</v>
      </c>
      <c r="N8" s="48">
        <v>16</v>
      </c>
      <c r="O8" s="30">
        <v>0.007526851851851851</v>
      </c>
      <c r="P8" s="48">
        <v>27</v>
      </c>
      <c r="Q8" s="29">
        <v>75</v>
      </c>
      <c r="R8" s="48">
        <v>2</v>
      </c>
      <c r="S8" s="31">
        <v>0.0006475694444444444</v>
      </c>
      <c r="T8" s="48">
        <v>1</v>
      </c>
      <c r="U8" s="30">
        <v>0.033379629629629634</v>
      </c>
      <c r="V8" s="48">
        <v>25</v>
      </c>
      <c r="W8" s="30">
        <v>0.004340277777777778</v>
      </c>
      <c r="X8" s="48">
        <v>4</v>
      </c>
      <c r="Y8" s="30">
        <v>0.003755324074074074</v>
      </c>
      <c r="Z8" s="48">
        <v>21</v>
      </c>
      <c r="AA8" s="32">
        <v>112</v>
      </c>
      <c r="AB8" s="55">
        <v>5</v>
      </c>
    </row>
    <row r="9" spans="1:28" ht="15">
      <c r="A9">
        <v>13</v>
      </c>
      <c r="B9" t="s">
        <v>373</v>
      </c>
      <c r="C9" s="29">
        <v>145</v>
      </c>
      <c r="D9" s="48">
        <v>6</v>
      </c>
      <c r="E9" s="29">
        <v>58</v>
      </c>
      <c r="F9" s="48">
        <v>20</v>
      </c>
      <c r="G9" s="29">
        <v>79</v>
      </c>
      <c r="H9" s="48">
        <v>9</v>
      </c>
      <c r="I9" s="30">
        <v>0.001548611111111111</v>
      </c>
      <c r="J9" s="48">
        <v>19</v>
      </c>
      <c r="K9" s="30">
        <v>0</v>
      </c>
      <c r="L9" s="49"/>
      <c r="M9" s="30">
        <v>0.0010052083333333332</v>
      </c>
      <c r="N9" s="48">
        <v>1</v>
      </c>
      <c r="O9" s="30">
        <v>0.0008053240740740742</v>
      </c>
      <c r="P9" s="48">
        <v>8</v>
      </c>
      <c r="Q9" s="29">
        <v>37</v>
      </c>
      <c r="R9" s="48">
        <v>14</v>
      </c>
      <c r="S9" s="31">
        <v>0.0006978009259259259</v>
      </c>
      <c r="T9" s="48">
        <v>3</v>
      </c>
      <c r="U9" s="30">
        <v>0.01861111111111111</v>
      </c>
      <c r="V9" s="48">
        <v>13</v>
      </c>
      <c r="W9" s="30">
        <v>0.006006944444444444</v>
      </c>
      <c r="X9" s="48">
        <v>6</v>
      </c>
      <c r="Y9" s="30">
        <v>0.003505787037037037</v>
      </c>
      <c r="Z9" s="48">
        <v>14</v>
      </c>
      <c r="AA9" s="32">
        <v>113</v>
      </c>
      <c r="AB9" s="55">
        <v>6</v>
      </c>
    </row>
    <row r="10" spans="1:28" ht="15">
      <c r="A10">
        <v>31</v>
      </c>
      <c r="B10" t="s">
        <v>385</v>
      </c>
      <c r="C10" s="29">
        <v>116</v>
      </c>
      <c r="D10" s="48">
        <v>12</v>
      </c>
      <c r="E10" s="29">
        <v>61</v>
      </c>
      <c r="F10" s="48">
        <v>19</v>
      </c>
      <c r="G10" s="29">
        <v>81</v>
      </c>
      <c r="H10" s="48">
        <v>8</v>
      </c>
      <c r="I10" s="30">
        <v>0.0011884259259259259</v>
      </c>
      <c r="J10" s="48">
        <v>5</v>
      </c>
      <c r="K10" s="30">
        <v>0</v>
      </c>
      <c r="L10" s="49"/>
      <c r="M10" s="30">
        <v>0.0016423611111111111</v>
      </c>
      <c r="N10" s="48">
        <v>13</v>
      </c>
      <c r="O10" s="30">
        <v>0.0008003472222222223</v>
      </c>
      <c r="P10" s="48">
        <v>7</v>
      </c>
      <c r="Q10" s="29">
        <v>56</v>
      </c>
      <c r="R10" s="48">
        <v>5</v>
      </c>
      <c r="S10" s="31">
        <v>0.0007893518518518517</v>
      </c>
      <c r="T10" s="48">
        <v>10</v>
      </c>
      <c r="U10" s="30">
        <v>0.021180555555555553</v>
      </c>
      <c r="V10" s="48">
        <v>18</v>
      </c>
      <c r="W10" s="30">
        <v>0.004502314814814815</v>
      </c>
      <c r="X10" s="48">
        <v>5</v>
      </c>
      <c r="Y10" s="30">
        <v>0.0036833333333333336</v>
      </c>
      <c r="Z10" s="48">
        <v>17</v>
      </c>
      <c r="AA10" s="32">
        <v>119</v>
      </c>
      <c r="AB10" s="55">
        <v>7</v>
      </c>
    </row>
    <row r="11" spans="1:28" ht="15">
      <c r="A11">
        <v>34</v>
      </c>
      <c r="B11" t="s">
        <v>388</v>
      </c>
      <c r="C11" s="29">
        <v>128</v>
      </c>
      <c r="D11" s="48">
        <v>11</v>
      </c>
      <c r="E11" s="29">
        <v>67</v>
      </c>
      <c r="F11" s="48">
        <v>15</v>
      </c>
      <c r="G11" s="29">
        <v>56</v>
      </c>
      <c r="H11" s="48">
        <v>18</v>
      </c>
      <c r="I11" s="30">
        <v>0.0012177083333333332</v>
      </c>
      <c r="J11" s="48">
        <v>9</v>
      </c>
      <c r="K11" s="30">
        <v>0</v>
      </c>
      <c r="L11" s="49"/>
      <c r="M11" s="30">
        <v>0.001444675925925926</v>
      </c>
      <c r="N11" s="48">
        <v>9</v>
      </c>
      <c r="O11" s="30">
        <v>0.000736574074074074</v>
      </c>
      <c r="P11" s="48">
        <v>5</v>
      </c>
      <c r="Q11" s="29">
        <v>30</v>
      </c>
      <c r="R11" s="48">
        <v>20</v>
      </c>
      <c r="S11" s="31">
        <v>0.0007841435185185185</v>
      </c>
      <c r="T11" s="48">
        <v>9</v>
      </c>
      <c r="U11" s="30">
        <v>0.01298611111111111</v>
      </c>
      <c r="V11" s="48">
        <v>2</v>
      </c>
      <c r="W11" s="30">
        <v>0.046296296296296294</v>
      </c>
      <c r="X11" s="48">
        <v>14</v>
      </c>
      <c r="Y11" s="30">
        <v>0.0033929398148148143</v>
      </c>
      <c r="Z11" s="48">
        <v>8</v>
      </c>
      <c r="AA11" s="32">
        <v>120</v>
      </c>
      <c r="AB11" s="55">
        <v>8</v>
      </c>
    </row>
    <row r="12" spans="1:28" ht="15">
      <c r="A12">
        <v>32</v>
      </c>
      <c r="B12" t="s">
        <v>386</v>
      </c>
      <c r="C12" s="29">
        <v>83</v>
      </c>
      <c r="D12" s="48">
        <v>25</v>
      </c>
      <c r="E12" s="29">
        <v>138</v>
      </c>
      <c r="F12" s="48">
        <v>1</v>
      </c>
      <c r="G12" s="29">
        <v>84</v>
      </c>
      <c r="H12" s="48">
        <v>7</v>
      </c>
      <c r="I12" s="30">
        <v>0.0014391203703703703</v>
      </c>
      <c r="J12" s="48">
        <v>17</v>
      </c>
      <c r="K12" s="30">
        <v>0</v>
      </c>
      <c r="L12" s="49"/>
      <c r="M12" s="30">
        <v>0.0017528935185185186</v>
      </c>
      <c r="N12" s="48">
        <v>15</v>
      </c>
      <c r="O12" s="30">
        <v>0.00068125</v>
      </c>
      <c r="P12" s="48">
        <v>1</v>
      </c>
      <c r="Q12" s="29">
        <v>21</v>
      </c>
      <c r="R12" s="48">
        <v>26</v>
      </c>
      <c r="S12" s="31">
        <v>0.0007262731481481482</v>
      </c>
      <c r="T12" s="48">
        <v>4</v>
      </c>
      <c r="U12" s="30">
        <v>0.017187499999999998</v>
      </c>
      <c r="V12" s="48">
        <v>9</v>
      </c>
      <c r="W12" s="30">
        <v>0.0037384259259259267</v>
      </c>
      <c r="X12" s="48">
        <v>3</v>
      </c>
      <c r="Y12" s="30">
        <v>0.0034993055555555554</v>
      </c>
      <c r="Z12" s="48">
        <v>13</v>
      </c>
      <c r="AA12" s="32">
        <v>121</v>
      </c>
      <c r="AB12" s="55">
        <v>9</v>
      </c>
    </row>
    <row r="13" spans="1:28" ht="15">
      <c r="A13">
        <v>17</v>
      </c>
      <c r="B13" t="s">
        <v>377</v>
      </c>
      <c r="C13" s="29">
        <v>77</v>
      </c>
      <c r="D13" s="48">
        <v>26</v>
      </c>
      <c r="E13" s="29">
        <v>56</v>
      </c>
      <c r="F13" s="48">
        <v>21</v>
      </c>
      <c r="G13" s="29">
        <v>90</v>
      </c>
      <c r="H13" s="48">
        <v>1</v>
      </c>
      <c r="I13" s="30">
        <v>0.0025927083333333336</v>
      </c>
      <c r="J13" s="48">
        <v>25</v>
      </c>
      <c r="K13" s="30">
        <v>0</v>
      </c>
      <c r="L13" s="49"/>
      <c r="M13" s="30">
        <v>0.0010241898148148148</v>
      </c>
      <c r="N13" s="48">
        <v>2</v>
      </c>
      <c r="O13" s="30">
        <v>0.0011943287037037037</v>
      </c>
      <c r="P13" s="48">
        <v>16</v>
      </c>
      <c r="Q13" s="29">
        <v>50</v>
      </c>
      <c r="R13" s="48">
        <v>8</v>
      </c>
      <c r="S13" s="31">
        <v>0.0007414351851851851</v>
      </c>
      <c r="T13" s="48">
        <v>6</v>
      </c>
      <c r="U13" s="30">
        <v>0.010381944444444444</v>
      </c>
      <c r="V13" s="48">
        <v>1</v>
      </c>
      <c r="W13" s="30">
        <v>0.04880787037037037</v>
      </c>
      <c r="X13" s="48">
        <v>14</v>
      </c>
      <c r="Y13" s="30">
        <v>0.0033671296296296296</v>
      </c>
      <c r="Z13" s="48">
        <v>7</v>
      </c>
      <c r="AA13" s="32">
        <v>127</v>
      </c>
      <c r="AB13" s="55">
        <v>10</v>
      </c>
    </row>
    <row r="14" spans="1:28" ht="15">
      <c r="A14">
        <v>33</v>
      </c>
      <c r="B14" t="s">
        <v>387</v>
      </c>
      <c r="C14" s="29">
        <v>180</v>
      </c>
      <c r="D14" s="48">
        <v>2</v>
      </c>
      <c r="E14" s="29">
        <v>113</v>
      </c>
      <c r="F14" s="48">
        <v>3</v>
      </c>
      <c r="G14" s="29">
        <v>17</v>
      </c>
      <c r="H14" s="48">
        <v>25</v>
      </c>
      <c r="I14" s="30">
        <v>0.001472337962962963</v>
      </c>
      <c r="J14" s="48">
        <v>18</v>
      </c>
      <c r="K14" s="30">
        <v>0</v>
      </c>
      <c r="L14" s="49"/>
      <c r="M14" s="30">
        <v>0.0014467592592592592</v>
      </c>
      <c r="N14" s="48">
        <v>10</v>
      </c>
      <c r="O14" s="30">
        <v>0.0009921296296296297</v>
      </c>
      <c r="P14" s="48">
        <v>14</v>
      </c>
      <c r="Q14" s="29">
        <v>27</v>
      </c>
      <c r="R14" s="48">
        <v>24</v>
      </c>
      <c r="S14" s="31">
        <v>0.0007755787037037037</v>
      </c>
      <c r="T14" s="48">
        <v>8</v>
      </c>
      <c r="U14" s="30">
        <v>0.018187152777777778</v>
      </c>
      <c r="V14" s="48">
        <v>11</v>
      </c>
      <c r="W14" s="30">
        <v>0.047685185185185185</v>
      </c>
      <c r="X14" s="48">
        <v>14</v>
      </c>
      <c r="Y14" s="30">
        <v>0.0033248842592592596</v>
      </c>
      <c r="Z14" s="48">
        <v>5</v>
      </c>
      <c r="AA14" s="32">
        <v>134</v>
      </c>
      <c r="AB14" s="55">
        <v>11</v>
      </c>
    </row>
    <row r="15" spans="1:28" ht="15">
      <c r="A15">
        <v>9</v>
      </c>
      <c r="B15" t="s">
        <v>370</v>
      </c>
      <c r="C15" s="29">
        <v>109</v>
      </c>
      <c r="D15" s="48">
        <v>17</v>
      </c>
      <c r="E15" s="29">
        <v>67</v>
      </c>
      <c r="F15" s="48">
        <v>14</v>
      </c>
      <c r="G15" s="29">
        <v>88</v>
      </c>
      <c r="H15" s="48">
        <v>3</v>
      </c>
      <c r="I15" s="30">
        <v>0.0014101851851851851</v>
      </c>
      <c r="J15" s="48">
        <v>16</v>
      </c>
      <c r="K15" s="30">
        <v>0</v>
      </c>
      <c r="L15" s="49"/>
      <c r="M15" s="30">
        <v>0.0011337962962962964</v>
      </c>
      <c r="N15" s="48">
        <v>4</v>
      </c>
      <c r="O15" s="30">
        <v>0.00745636574074074</v>
      </c>
      <c r="P15" s="48">
        <v>26</v>
      </c>
      <c r="Q15" s="29">
        <v>40</v>
      </c>
      <c r="R15" s="48">
        <v>12</v>
      </c>
      <c r="S15" s="31">
        <v>0.0009054398148148148</v>
      </c>
      <c r="T15" s="48">
        <v>19</v>
      </c>
      <c r="U15" s="30">
        <v>0.018680555555555554</v>
      </c>
      <c r="V15" s="48">
        <v>14</v>
      </c>
      <c r="W15" s="30">
        <v>0.007361111111111111</v>
      </c>
      <c r="X15" s="48">
        <v>7</v>
      </c>
      <c r="Y15" s="30">
        <v>0.0034009259259259257</v>
      </c>
      <c r="Z15" s="48">
        <v>9</v>
      </c>
      <c r="AA15" s="32">
        <v>141</v>
      </c>
      <c r="AB15" s="55">
        <v>12</v>
      </c>
    </row>
    <row r="16" spans="1:28" ht="15">
      <c r="A16">
        <v>30</v>
      </c>
      <c r="B16" t="s">
        <v>384</v>
      </c>
      <c r="C16" s="29">
        <v>136</v>
      </c>
      <c r="D16" s="48">
        <v>7</v>
      </c>
      <c r="E16" s="29">
        <v>74</v>
      </c>
      <c r="F16" s="48">
        <v>12</v>
      </c>
      <c r="G16" s="29">
        <v>76</v>
      </c>
      <c r="H16" s="48">
        <v>12</v>
      </c>
      <c r="I16" s="30">
        <v>0.0012092592592592593</v>
      </c>
      <c r="J16" s="48">
        <v>8</v>
      </c>
      <c r="K16" s="30">
        <v>0</v>
      </c>
      <c r="L16" s="49"/>
      <c r="M16" s="30">
        <v>0.0017408564814814815</v>
      </c>
      <c r="N16" s="48">
        <v>14</v>
      </c>
      <c r="O16" s="30">
        <v>0.001083912037037037</v>
      </c>
      <c r="P16" s="48">
        <v>15</v>
      </c>
      <c r="Q16" s="29">
        <v>31</v>
      </c>
      <c r="R16" s="48">
        <v>19</v>
      </c>
      <c r="S16" s="31">
        <v>0.000885763888888889</v>
      </c>
      <c r="T16" s="48">
        <v>16</v>
      </c>
      <c r="U16" s="30">
        <v>0.02005787037037037</v>
      </c>
      <c r="V16" s="48">
        <v>16</v>
      </c>
      <c r="W16" s="30">
        <v>0.044120370370370365</v>
      </c>
      <c r="X16" s="48">
        <v>14</v>
      </c>
      <c r="Y16" s="30">
        <v>0.0034667824074074076</v>
      </c>
      <c r="Z16" s="48">
        <v>11</v>
      </c>
      <c r="AA16" s="32">
        <v>144</v>
      </c>
      <c r="AB16" s="55">
        <v>13</v>
      </c>
    </row>
    <row r="17" spans="1:28" ht="15">
      <c r="A17">
        <v>23</v>
      </c>
      <c r="B17" t="s">
        <v>380</v>
      </c>
      <c r="C17" s="29">
        <v>114</v>
      </c>
      <c r="D17" s="48">
        <v>14</v>
      </c>
      <c r="E17" s="29">
        <v>35</v>
      </c>
      <c r="F17" s="48">
        <v>23</v>
      </c>
      <c r="G17" s="29">
        <v>53</v>
      </c>
      <c r="H17" s="48">
        <v>19</v>
      </c>
      <c r="I17" s="30">
        <v>0.0023107638888888887</v>
      </c>
      <c r="J17" s="48">
        <v>23</v>
      </c>
      <c r="K17" s="30">
        <v>0</v>
      </c>
      <c r="L17" s="49"/>
      <c r="M17" s="30">
        <v>0.0012552083333333332</v>
      </c>
      <c r="N17" s="48">
        <v>8</v>
      </c>
      <c r="O17" s="30">
        <v>0.0007225694444444445</v>
      </c>
      <c r="P17" s="48">
        <v>3</v>
      </c>
      <c r="Q17" s="29">
        <v>53</v>
      </c>
      <c r="R17" s="48">
        <v>6</v>
      </c>
      <c r="S17" s="31">
        <v>0.0008246527777777778</v>
      </c>
      <c r="T17" s="48">
        <v>14</v>
      </c>
      <c r="U17" s="30">
        <v>0.02189814814814815</v>
      </c>
      <c r="V17" s="48">
        <v>20</v>
      </c>
      <c r="W17" s="30">
        <v>0.048067129629629626</v>
      </c>
      <c r="X17" s="48">
        <v>14</v>
      </c>
      <c r="Y17" s="30">
        <v>0.003143518518518518</v>
      </c>
      <c r="Z17" s="48">
        <v>1</v>
      </c>
      <c r="AA17" s="32">
        <v>145</v>
      </c>
      <c r="AB17" s="55">
        <v>14</v>
      </c>
    </row>
    <row r="18" spans="1:28" ht="15">
      <c r="A18">
        <v>15</v>
      </c>
      <c r="B18" t="s">
        <v>375</v>
      </c>
      <c r="C18" s="29">
        <v>136</v>
      </c>
      <c r="D18" s="48">
        <v>9</v>
      </c>
      <c r="E18" s="29">
        <v>67</v>
      </c>
      <c r="F18" s="48">
        <v>16</v>
      </c>
      <c r="G18" s="29">
        <v>7</v>
      </c>
      <c r="H18" s="48">
        <v>27</v>
      </c>
      <c r="I18" s="30">
        <v>0.001595138888888889</v>
      </c>
      <c r="J18" s="48">
        <v>20</v>
      </c>
      <c r="K18" s="30">
        <v>0</v>
      </c>
      <c r="L18" s="49"/>
      <c r="M18" s="30">
        <v>0.0021759259259259258</v>
      </c>
      <c r="N18" s="48">
        <v>20</v>
      </c>
      <c r="O18" s="30">
        <v>0.0007677083333333334</v>
      </c>
      <c r="P18" s="48">
        <v>6</v>
      </c>
      <c r="Q18" s="29">
        <v>51</v>
      </c>
      <c r="R18" s="48">
        <v>7</v>
      </c>
      <c r="S18" s="31">
        <v>0.0009631944444444446</v>
      </c>
      <c r="T18" s="48">
        <v>22</v>
      </c>
      <c r="U18" s="30">
        <v>0.014490740740740742</v>
      </c>
      <c r="V18" s="48">
        <v>5</v>
      </c>
      <c r="W18" s="30">
        <v>0.047997685185185185</v>
      </c>
      <c r="X18" s="48">
        <v>14</v>
      </c>
      <c r="Y18" s="30">
        <v>0.003309953703703704</v>
      </c>
      <c r="Z18" s="48">
        <v>4</v>
      </c>
      <c r="AA18" s="32">
        <v>150</v>
      </c>
      <c r="AB18" s="55">
        <v>15</v>
      </c>
    </row>
    <row r="19" spans="1:28" ht="15">
      <c r="A19">
        <v>10</v>
      </c>
      <c r="B19" t="s">
        <v>371</v>
      </c>
      <c r="C19" s="29">
        <v>97</v>
      </c>
      <c r="D19" s="48">
        <v>21</v>
      </c>
      <c r="E19" s="29">
        <v>64</v>
      </c>
      <c r="F19" s="48">
        <v>17</v>
      </c>
      <c r="G19" s="29">
        <v>49</v>
      </c>
      <c r="H19" s="48">
        <v>20</v>
      </c>
      <c r="I19" s="30">
        <v>0.0013517361111111113</v>
      </c>
      <c r="J19" s="48">
        <v>14</v>
      </c>
      <c r="K19" s="30">
        <v>0</v>
      </c>
      <c r="L19" s="49"/>
      <c r="M19" s="30">
        <v>0.0034953703703703705</v>
      </c>
      <c r="N19" s="48">
        <v>26</v>
      </c>
      <c r="O19" s="30">
        <v>0.0008085648148148148</v>
      </c>
      <c r="P19" s="48">
        <v>9</v>
      </c>
      <c r="Q19" s="29">
        <v>35</v>
      </c>
      <c r="R19" s="48">
        <v>15</v>
      </c>
      <c r="S19" s="31">
        <v>0.0007449074074074075</v>
      </c>
      <c r="T19" s="48">
        <v>7</v>
      </c>
      <c r="U19" s="30">
        <v>0.017870370370370373</v>
      </c>
      <c r="V19" s="48">
        <v>10</v>
      </c>
      <c r="W19" s="30">
        <v>0.0028125</v>
      </c>
      <c r="X19" s="48">
        <v>1</v>
      </c>
      <c r="Y19" s="30">
        <v>0.0037759259259259256</v>
      </c>
      <c r="Z19" s="48">
        <v>22</v>
      </c>
      <c r="AA19" s="32">
        <v>162</v>
      </c>
      <c r="AB19" s="55">
        <v>16</v>
      </c>
    </row>
    <row r="20" spans="1:28" ht="15">
      <c r="A20">
        <v>25</v>
      </c>
      <c r="B20" t="s">
        <v>382</v>
      </c>
      <c r="C20" s="29">
        <v>86</v>
      </c>
      <c r="D20" s="48">
        <v>23</v>
      </c>
      <c r="E20" s="29">
        <v>63</v>
      </c>
      <c r="F20" s="48">
        <v>18</v>
      </c>
      <c r="G20" s="29">
        <v>75</v>
      </c>
      <c r="H20" s="48">
        <v>13</v>
      </c>
      <c r="I20" s="30">
        <v>0.0010940972222222224</v>
      </c>
      <c r="J20" s="48">
        <v>3</v>
      </c>
      <c r="K20" s="30">
        <v>0</v>
      </c>
      <c r="L20" s="49"/>
      <c r="M20" s="30">
        <v>0.0014792824074074075</v>
      </c>
      <c r="N20" s="48">
        <v>12</v>
      </c>
      <c r="O20" s="30">
        <v>0.0009487268518518519</v>
      </c>
      <c r="P20" s="48">
        <v>12</v>
      </c>
      <c r="Q20" s="29">
        <v>29</v>
      </c>
      <c r="R20" s="48">
        <v>22</v>
      </c>
      <c r="S20" s="31">
        <v>0.0009846064814814815</v>
      </c>
      <c r="T20" s="48">
        <v>24</v>
      </c>
      <c r="U20" s="30">
        <v>0.019872685185185184</v>
      </c>
      <c r="V20" s="48">
        <v>15</v>
      </c>
      <c r="W20" s="30">
        <v>0.052245370370370366</v>
      </c>
      <c r="X20" s="48">
        <v>14</v>
      </c>
      <c r="Y20" s="30">
        <v>0.003516898148148148</v>
      </c>
      <c r="Z20" s="48">
        <v>15</v>
      </c>
      <c r="AA20" s="32">
        <v>171</v>
      </c>
      <c r="AB20" s="55">
        <v>17</v>
      </c>
    </row>
    <row r="21" spans="1:28" ht="15">
      <c r="A21">
        <v>8</v>
      </c>
      <c r="B21" t="s">
        <v>369</v>
      </c>
      <c r="C21" s="29">
        <v>76</v>
      </c>
      <c r="D21" s="48">
        <v>27</v>
      </c>
      <c r="E21" s="29">
        <v>79</v>
      </c>
      <c r="F21" s="48">
        <v>9</v>
      </c>
      <c r="G21" s="29">
        <v>77</v>
      </c>
      <c r="H21" s="48">
        <v>11</v>
      </c>
      <c r="I21" s="30">
        <v>0.001635300925925926</v>
      </c>
      <c r="J21" s="48">
        <v>22</v>
      </c>
      <c r="K21" s="30">
        <v>0</v>
      </c>
      <c r="L21" s="49"/>
      <c r="M21" s="30">
        <v>0.002789351851851852</v>
      </c>
      <c r="N21" s="48">
        <v>24</v>
      </c>
      <c r="O21" s="30">
        <v>0.000728587962962963</v>
      </c>
      <c r="P21" s="48">
        <v>4</v>
      </c>
      <c r="Q21" s="29">
        <v>42</v>
      </c>
      <c r="R21" s="48">
        <v>10</v>
      </c>
      <c r="S21" s="31">
        <v>0.0009270833333333334</v>
      </c>
      <c r="T21" s="48">
        <v>20</v>
      </c>
      <c r="U21" s="30">
        <v>0.020243055555555552</v>
      </c>
      <c r="V21" s="48">
        <v>17</v>
      </c>
      <c r="W21" s="30">
        <v>0.047129629629629625</v>
      </c>
      <c r="X21" s="48">
        <v>14</v>
      </c>
      <c r="Y21" s="30">
        <v>0.0037291666666666667</v>
      </c>
      <c r="Z21" s="48">
        <v>18</v>
      </c>
      <c r="AA21" s="32">
        <v>176</v>
      </c>
      <c r="AB21" s="55">
        <v>18</v>
      </c>
    </row>
    <row r="22" spans="1:28" ht="15">
      <c r="A22">
        <v>4</v>
      </c>
      <c r="B22" t="s">
        <v>365</v>
      </c>
      <c r="C22" s="29">
        <v>136</v>
      </c>
      <c r="D22" s="48">
        <v>8</v>
      </c>
      <c r="E22" s="29">
        <v>27</v>
      </c>
      <c r="F22" s="48">
        <v>26</v>
      </c>
      <c r="G22" s="29">
        <v>47</v>
      </c>
      <c r="H22" s="48">
        <v>21</v>
      </c>
      <c r="I22" s="30">
        <v>0.001630324074074074</v>
      </c>
      <c r="J22" s="48">
        <v>21</v>
      </c>
      <c r="K22" s="30">
        <v>0</v>
      </c>
      <c r="L22" s="49"/>
      <c r="M22" s="30">
        <v>0.002789351851851852</v>
      </c>
      <c r="N22" s="48">
        <v>23</v>
      </c>
      <c r="O22" s="30">
        <v>0.0014828703703703705</v>
      </c>
      <c r="P22" s="48">
        <v>23</v>
      </c>
      <c r="Q22" s="29">
        <v>35</v>
      </c>
      <c r="R22" s="48">
        <v>16</v>
      </c>
      <c r="S22" s="31">
        <v>0.000838425925925926</v>
      </c>
      <c r="T22" s="48">
        <v>15</v>
      </c>
      <c r="U22" s="30">
        <v>0.01542824074074074</v>
      </c>
      <c r="V22" s="48">
        <v>6</v>
      </c>
      <c r="W22" s="30">
        <v>0.04908564814814814</v>
      </c>
      <c r="X22" s="48">
        <v>14</v>
      </c>
      <c r="Y22" s="30">
        <v>0.0034699074074074072</v>
      </c>
      <c r="Z22" s="48">
        <v>12</v>
      </c>
      <c r="AA22" s="32">
        <v>185</v>
      </c>
      <c r="AB22" s="55">
        <v>19</v>
      </c>
    </row>
    <row r="23" spans="1:28" ht="15">
      <c r="A23">
        <v>22</v>
      </c>
      <c r="B23" t="s">
        <v>379</v>
      </c>
      <c r="C23" s="29">
        <v>85</v>
      </c>
      <c r="D23" s="48">
        <v>24</v>
      </c>
      <c r="E23" s="29">
        <v>85</v>
      </c>
      <c r="F23" s="48">
        <v>8</v>
      </c>
      <c r="G23" s="29">
        <v>73</v>
      </c>
      <c r="H23" s="48">
        <v>14</v>
      </c>
      <c r="I23" s="30">
        <v>0.002978935185185185</v>
      </c>
      <c r="J23" s="48">
        <v>26</v>
      </c>
      <c r="K23" s="30">
        <v>0</v>
      </c>
      <c r="L23" s="49"/>
      <c r="M23" s="30">
        <v>0.0018055555555555555</v>
      </c>
      <c r="N23" s="48">
        <v>17</v>
      </c>
      <c r="O23" s="30">
        <v>0.0020556712962962963</v>
      </c>
      <c r="P23" s="48">
        <v>25</v>
      </c>
      <c r="Q23" s="29">
        <v>39</v>
      </c>
      <c r="R23" s="48">
        <v>13</v>
      </c>
      <c r="S23" s="31">
        <v>0.000949537037037037</v>
      </c>
      <c r="T23" s="48">
        <v>21</v>
      </c>
      <c r="U23" s="30">
        <v>0.01622685185185185</v>
      </c>
      <c r="V23" s="48">
        <v>8</v>
      </c>
      <c r="W23" s="30">
        <v>0.048611111111111105</v>
      </c>
      <c r="X23" s="48">
        <v>14</v>
      </c>
      <c r="Y23" s="30">
        <v>0.003519212962962963</v>
      </c>
      <c r="Z23" s="48">
        <v>16</v>
      </c>
      <c r="AA23" s="32">
        <v>186</v>
      </c>
      <c r="AB23" s="55">
        <v>20</v>
      </c>
    </row>
    <row r="24" spans="1:28" ht="15">
      <c r="A24">
        <v>14</v>
      </c>
      <c r="B24" t="s">
        <v>374</v>
      </c>
      <c r="C24" s="29">
        <v>115</v>
      </c>
      <c r="D24" s="48">
        <v>13</v>
      </c>
      <c r="E24" s="29">
        <v>31</v>
      </c>
      <c r="F24" s="48">
        <v>25</v>
      </c>
      <c r="G24" s="29">
        <v>61</v>
      </c>
      <c r="H24" s="48">
        <v>17</v>
      </c>
      <c r="I24" s="30">
        <v>0.0013206018518518519</v>
      </c>
      <c r="J24" s="48">
        <v>13</v>
      </c>
      <c r="K24" s="30">
        <v>0</v>
      </c>
      <c r="L24" s="49"/>
      <c r="M24" s="30">
        <v>0.0010715277777777776</v>
      </c>
      <c r="N24" s="48">
        <v>3</v>
      </c>
      <c r="O24" s="30">
        <v>0.0013947916666666668</v>
      </c>
      <c r="P24" s="48">
        <v>21</v>
      </c>
      <c r="Q24" s="29">
        <v>41</v>
      </c>
      <c r="R24" s="48">
        <v>11</v>
      </c>
      <c r="S24" s="31">
        <v>0.0010622685185185186</v>
      </c>
      <c r="T24" s="48">
        <v>25</v>
      </c>
      <c r="U24" s="30">
        <v>0.03657407407407407</v>
      </c>
      <c r="V24" s="48">
        <v>26</v>
      </c>
      <c r="W24" s="30">
        <v>0.051412037037037034</v>
      </c>
      <c r="X24" s="48">
        <v>14</v>
      </c>
      <c r="Y24" s="30">
        <v>0.0037343750000000003</v>
      </c>
      <c r="Z24" s="48">
        <v>20</v>
      </c>
      <c r="AA24" s="32">
        <v>188</v>
      </c>
      <c r="AB24" s="55">
        <v>21</v>
      </c>
    </row>
    <row r="25" spans="1:28" ht="15">
      <c r="A25">
        <v>26</v>
      </c>
      <c r="B25" t="s">
        <v>383</v>
      </c>
      <c r="C25" s="29">
        <v>102</v>
      </c>
      <c r="D25" s="48">
        <v>20</v>
      </c>
      <c r="E25" s="29">
        <v>95</v>
      </c>
      <c r="F25" s="48">
        <v>6</v>
      </c>
      <c r="G25" s="29">
        <v>62</v>
      </c>
      <c r="H25" s="48">
        <v>16</v>
      </c>
      <c r="I25" s="30">
        <v>0.0012722222222222223</v>
      </c>
      <c r="J25" s="48">
        <v>12</v>
      </c>
      <c r="K25" s="30">
        <v>0</v>
      </c>
      <c r="L25" s="49"/>
      <c r="M25" s="30">
        <v>0.0024305555555555556</v>
      </c>
      <c r="N25" s="48">
        <v>22</v>
      </c>
      <c r="O25" s="30">
        <v>0.0009752314814814815</v>
      </c>
      <c r="P25" s="48">
        <v>13</v>
      </c>
      <c r="Q25" s="29">
        <v>28</v>
      </c>
      <c r="R25" s="48">
        <v>23</v>
      </c>
      <c r="S25" s="31">
        <v>0.0009034722222222222</v>
      </c>
      <c r="T25" s="48">
        <v>18</v>
      </c>
      <c r="U25" s="30">
        <v>0.028599537037037034</v>
      </c>
      <c r="V25" s="48">
        <v>22</v>
      </c>
      <c r="W25" s="30">
        <v>0.04974537037037037</v>
      </c>
      <c r="X25" s="48">
        <v>14</v>
      </c>
      <c r="Y25" s="30">
        <v>0.004041898148148148</v>
      </c>
      <c r="Z25" s="48">
        <v>25</v>
      </c>
      <c r="AA25" s="32">
        <v>191</v>
      </c>
      <c r="AB25" s="55">
        <v>22</v>
      </c>
    </row>
    <row r="26" spans="1:28" ht="15">
      <c r="A26">
        <v>7</v>
      </c>
      <c r="B26" t="s">
        <v>368</v>
      </c>
      <c r="C26" s="29">
        <v>87</v>
      </c>
      <c r="D26" s="48">
        <v>22</v>
      </c>
      <c r="E26" s="29">
        <v>55</v>
      </c>
      <c r="F26" s="48">
        <v>22</v>
      </c>
      <c r="G26" s="29">
        <v>78</v>
      </c>
      <c r="H26" s="48">
        <v>10</v>
      </c>
      <c r="I26" s="30">
        <v>0.0013914351851851852</v>
      </c>
      <c r="J26" s="48">
        <v>15</v>
      </c>
      <c r="K26" s="30">
        <v>0</v>
      </c>
      <c r="L26" s="49"/>
      <c r="M26" s="30">
        <v>0.001828703703703704</v>
      </c>
      <c r="N26" s="48">
        <v>18</v>
      </c>
      <c r="O26" s="30">
        <v>0.0012353009259259257</v>
      </c>
      <c r="P26" s="48">
        <v>18</v>
      </c>
      <c r="Q26" s="29">
        <v>75</v>
      </c>
      <c r="R26" s="48">
        <v>1</v>
      </c>
      <c r="S26" s="31">
        <v>0.001065162037037037</v>
      </c>
      <c r="T26" s="48">
        <v>26</v>
      </c>
      <c r="U26" s="30">
        <v>0.030115740740740738</v>
      </c>
      <c r="V26" s="48">
        <v>24</v>
      </c>
      <c r="W26" s="30">
        <v>0.04767361111111111</v>
      </c>
      <c r="X26" s="48">
        <v>14</v>
      </c>
      <c r="Y26" s="30">
        <v>0.003833101851851852</v>
      </c>
      <c r="Z26" s="48">
        <v>23</v>
      </c>
      <c r="AA26" s="32">
        <v>193</v>
      </c>
      <c r="AB26" s="55">
        <v>23</v>
      </c>
    </row>
    <row r="27" spans="1:28" ht="15">
      <c r="A27">
        <v>35</v>
      </c>
      <c r="B27" t="s">
        <v>389</v>
      </c>
      <c r="C27" s="29">
        <v>112</v>
      </c>
      <c r="D27" s="48">
        <v>15</v>
      </c>
      <c r="E27" s="29">
        <v>15</v>
      </c>
      <c r="F27" s="48">
        <v>27</v>
      </c>
      <c r="G27" s="29">
        <v>32</v>
      </c>
      <c r="H27" s="48">
        <v>24</v>
      </c>
      <c r="I27" s="30">
        <v>0.003223958333333334</v>
      </c>
      <c r="J27" s="48">
        <v>27</v>
      </c>
      <c r="K27" s="30">
        <v>0</v>
      </c>
      <c r="L27" s="49"/>
      <c r="M27" s="30">
        <v>0.0012430555555555556</v>
      </c>
      <c r="N27" s="48">
        <v>7</v>
      </c>
      <c r="O27" s="30">
        <v>0.0016072916666666668</v>
      </c>
      <c r="P27" s="48">
        <v>24</v>
      </c>
      <c r="Q27" s="29">
        <v>35</v>
      </c>
      <c r="R27" s="48">
        <v>17</v>
      </c>
      <c r="S27" s="31">
        <v>0.0008150462962962962</v>
      </c>
      <c r="T27" s="48">
        <v>13</v>
      </c>
      <c r="U27" s="30">
        <v>0.014166666666666666</v>
      </c>
      <c r="V27" s="48">
        <v>4</v>
      </c>
      <c r="W27" s="30">
        <v>0.04707175925925926</v>
      </c>
      <c r="X27" s="48">
        <v>14</v>
      </c>
      <c r="Y27" s="30">
        <v>0.004031481481481481</v>
      </c>
      <c r="Z27" s="48">
        <v>24</v>
      </c>
      <c r="AA27" s="32">
        <v>196</v>
      </c>
      <c r="AB27" s="55">
        <v>24</v>
      </c>
    </row>
    <row r="28" spans="1:28" ht="15">
      <c r="A28">
        <v>12</v>
      </c>
      <c r="B28" t="s">
        <v>372</v>
      </c>
      <c r="C28" s="29">
        <v>111</v>
      </c>
      <c r="D28" s="48">
        <v>16</v>
      </c>
      <c r="E28" s="29">
        <v>77</v>
      </c>
      <c r="F28" s="48">
        <v>10</v>
      </c>
      <c r="G28" s="29">
        <v>32</v>
      </c>
      <c r="H28" s="48">
        <v>23</v>
      </c>
      <c r="I28" s="30">
        <v>0.0012457175925925925</v>
      </c>
      <c r="J28" s="48">
        <v>10</v>
      </c>
      <c r="K28" s="30">
        <v>0</v>
      </c>
      <c r="L28" s="49"/>
      <c r="M28" s="30">
        <v>0.005555555555555557</v>
      </c>
      <c r="N28" s="48">
        <v>27</v>
      </c>
      <c r="O28" s="30">
        <v>0.0012221064814814816</v>
      </c>
      <c r="P28" s="48">
        <v>17</v>
      </c>
      <c r="Q28" s="29">
        <v>19</v>
      </c>
      <c r="R28" s="48">
        <v>27</v>
      </c>
      <c r="S28" s="31">
        <v>0.0009760416666666666</v>
      </c>
      <c r="T28" s="48">
        <v>23</v>
      </c>
      <c r="U28" s="30">
        <v>0.01615740740740741</v>
      </c>
      <c r="V28" s="48">
        <v>7</v>
      </c>
      <c r="W28" s="30">
        <v>0.007719907407407409</v>
      </c>
      <c r="X28" s="48">
        <v>9</v>
      </c>
      <c r="Y28" s="30">
        <v>0.004238194444444445</v>
      </c>
      <c r="Z28" s="48">
        <v>27</v>
      </c>
      <c r="AA28" s="32">
        <v>196</v>
      </c>
      <c r="AB28" s="55">
        <v>25</v>
      </c>
    </row>
    <row r="29" spans="1:28" ht="15">
      <c r="A29">
        <v>36</v>
      </c>
      <c r="B29" t="s">
        <v>390</v>
      </c>
      <c r="C29" s="29">
        <v>107</v>
      </c>
      <c r="D29" s="48">
        <v>18</v>
      </c>
      <c r="E29" s="29">
        <v>94</v>
      </c>
      <c r="F29" s="48">
        <v>7</v>
      </c>
      <c r="G29" s="29">
        <v>15</v>
      </c>
      <c r="H29" s="48">
        <v>26</v>
      </c>
      <c r="I29" s="30">
        <v>0.0012071759259259258</v>
      </c>
      <c r="J29" s="48">
        <v>7</v>
      </c>
      <c r="K29" s="30">
        <v>0</v>
      </c>
      <c r="L29" s="49"/>
      <c r="M29" s="30">
        <v>0.0030031249999999997</v>
      </c>
      <c r="N29" s="48">
        <v>25</v>
      </c>
      <c r="O29" s="30">
        <v>0.001259259259259259</v>
      </c>
      <c r="P29" s="48">
        <v>19</v>
      </c>
      <c r="Q29" s="29">
        <v>45</v>
      </c>
      <c r="R29" s="48">
        <v>9</v>
      </c>
      <c r="S29" s="31">
        <v>0.0012391203703703705</v>
      </c>
      <c r="T29" s="48">
        <v>27</v>
      </c>
      <c r="U29" s="30">
        <v>0.036631944444444446</v>
      </c>
      <c r="V29" s="48">
        <v>27</v>
      </c>
      <c r="W29" s="30">
        <v>0.04721064814814815</v>
      </c>
      <c r="X29" s="48">
        <v>14</v>
      </c>
      <c r="Y29" s="30">
        <v>0.004144907407407407</v>
      </c>
      <c r="Z29" s="48">
        <v>26</v>
      </c>
      <c r="AA29" s="32">
        <v>205</v>
      </c>
      <c r="AB29" s="55">
        <v>26</v>
      </c>
    </row>
    <row r="30" spans="1:28" ht="15">
      <c r="A30">
        <v>6</v>
      </c>
      <c r="B30" t="s">
        <v>367</v>
      </c>
      <c r="C30" s="29">
        <v>107</v>
      </c>
      <c r="D30" s="48">
        <v>19</v>
      </c>
      <c r="E30" s="29">
        <v>69</v>
      </c>
      <c r="F30" s="48">
        <v>13</v>
      </c>
      <c r="G30" s="29">
        <v>39</v>
      </c>
      <c r="H30" s="48">
        <v>22</v>
      </c>
      <c r="I30" s="30">
        <v>0.0024266203703703706</v>
      </c>
      <c r="J30" s="48">
        <v>24</v>
      </c>
      <c r="K30" s="30">
        <v>0</v>
      </c>
      <c r="L30" s="49"/>
      <c r="M30" s="30">
        <v>0.0024074074074074076</v>
      </c>
      <c r="N30" s="48">
        <v>21</v>
      </c>
      <c r="O30" s="30">
        <v>0.0012966435185185186</v>
      </c>
      <c r="P30" s="48">
        <v>20</v>
      </c>
      <c r="Q30" s="29">
        <v>25</v>
      </c>
      <c r="R30" s="48">
        <v>25</v>
      </c>
      <c r="S30" s="31">
        <v>0.0007899305555555555</v>
      </c>
      <c r="T30" s="48">
        <v>12</v>
      </c>
      <c r="U30" s="30">
        <v>0.021215277777777777</v>
      </c>
      <c r="V30" s="48">
        <v>19</v>
      </c>
      <c r="W30" s="30">
        <v>0.04736111111111111</v>
      </c>
      <c r="X30" s="48">
        <v>14</v>
      </c>
      <c r="Y30" s="30">
        <v>0.003730671296296296</v>
      </c>
      <c r="Z30" s="48">
        <v>19</v>
      </c>
      <c r="AA30" s="32">
        <v>208</v>
      </c>
      <c r="AB30" s="55">
        <v>27</v>
      </c>
    </row>
    <row r="33" spans="2:19" ht="15">
      <c r="B33" s="18" t="s">
        <v>653</v>
      </c>
      <c r="O33" s="65" t="s">
        <v>654</v>
      </c>
      <c r="P33" s="65"/>
      <c r="Q33" s="65"/>
      <c r="R33" s="65"/>
      <c r="S33" s="65"/>
    </row>
  </sheetData>
  <sheetProtection/>
  <mergeCells count="2">
    <mergeCell ref="B1:AB1"/>
    <mergeCell ref="O33:S3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tableParts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K60"/>
  <sheetViews>
    <sheetView zoomScalePageLayoutView="0" workbookViewId="0" topLeftCell="B1">
      <selection activeCell="B9" sqref="B9"/>
    </sheetView>
  </sheetViews>
  <sheetFormatPr defaultColWidth="9.140625" defaultRowHeight="15" outlineLevelCol="1"/>
  <cols>
    <col min="1" max="1" width="8.28125" style="0" hidden="1" customWidth="1" outlineLevel="1"/>
    <col min="2" max="2" width="52.00390625" style="0" bestFit="1" customWidth="1" collapsed="1"/>
    <col min="3" max="3" width="35.421875" style="0" bestFit="1" customWidth="1"/>
    <col min="4" max="4" width="4.57421875" style="0" bestFit="1" customWidth="1"/>
    <col min="5" max="5" width="15.421875" style="0" customWidth="1" outlineLevel="1"/>
    <col min="6" max="6" width="11.421875" style="0" bestFit="1" customWidth="1"/>
    <col min="7" max="7" width="11.57421875" style="0" bestFit="1" customWidth="1"/>
    <col min="8" max="8" width="9.28125" style="0" bestFit="1" customWidth="1"/>
    <col min="9" max="9" width="9.421875" style="0" bestFit="1" customWidth="1"/>
    <col min="10" max="11" width="7.28125" style="0" customWidth="1" outlineLevel="1"/>
  </cols>
  <sheetData>
    <row r="1" spans="2:11" ht="22.5">
      <c r="B1" s="66" t="s">
        <v>646</v>
      </c>
      <c r="C1" s="66"/>
      <c r="D1" s="66"/>
      <c r="E1" s="66"/>
      <c r="F1" s="66"/>
      <c r="G1" s="66"/>
      <c r="H1" s="66"/>
      <c r="I1" s="66"/>
      <c r="J1" s="66"/>
      <c r="K1" s="66"/>
    </row>
    <row r="2" spans="2:11" ht="19.5">
      <c r="B2" s="18" t="s">
        <v>571</v>
      </c>
      <c r="C2" s="11"/>
      <c r="D2" s="11"/>
      <c r="E2" s="11"/>
      <c r="F2" s="11"/>
      <c r="G2" s="11"/>
      <c r="H2" s="11"/>
      <c r="I2" s="11"/>
      <c r="J2" s="11"/>
      <c r="K2" s="17" t="s">
        <v>629</v>
      </c>
    </row>
    <row r="3" spans="1:11" ht="15">
      <c r="A3" t="s">
        <v>347</v>
      </c>
      <c r="B3" t="s">
        <v>325</v>
      </c>
      <c r="C3" t="s">
        <v>346</v>
      </c>
      <c r="D3" t="s">
        <v>567</v>
      </c>
      <c r="E3" t="s">
        <v>561</v>
      </c>
      <c r="F3" t="s">
        <v>574</v>
      </c>
      <c r="G3" t="s">
        <v>575</v>
      </c>
      <c r="H3" t="s">
        <v>572</v>
      </c>
      <c r="I3" t="s">
        <v>573</v>
      </c>
      <c r="J3" t="s">
        <v>348</v>
      </c>
      <c r="K3" t="s">
        <v>566</v>
      </c>
    </row>
    <row r="4" spans="1:11" ht="15">
      <c r="A4" s="35">
        <v>20</v>
      </c>
      <c r="B4" s="36" t="str">
        <f>LOOKUP('сборка разборка АК'!$A4,Команды!$A$4:$A$30,Команды!$B$4:$B$30)</f>
        <v>Тверская область</v>
      </c>
      <c r="C4" s="35" t="s">
        <v>424</v>
      </c>
      <c r="D4" s="38" t="s">
        <v>569</v>
      </c>
      <c r="E4" s="37">
        <v>35103</v>
      </c>
      <c r="F4" s="45">
        <v>0.00014756944444444445</v>
      </c>
      <c r="G4" s="45"/>
      <c r="H4" s="45">
        <v>0.0002625</v>
      </c>
      <c r="I4" s="45"/>
      <c r="J4" s="44">
        <f>'сборка разборка АК'!$F4+'сборка разборка АК'!$G4+'сборка разборка АК'!$H4+'сборка разборка АК'!$I4</f>
        <v>0.00041006944444444446</v>
      </c>
      <c r="K4" s="47">
        <v>1</v>
      </c>
    </row>
    <row r="5" spans="1:11" ht="15">
      <c r="A5" s="35">
        <v>30</v>
      </c>
      <c r="B5" s="36" t="str">
        <f>LOOKUP('сборка разборка АК'!$A5,Команды!$A$4:$A$30,Команды!$B$4:$B$30)</f>
        <v>Ярославская область</v>
      </c>
      <c r="C5" s="35" t="s">
        <v>283</v>
      </c>
      <c r="D5" s="38" t="s">
        <v>569</v>
      </c>
      <c r="E5" s="37">
        <v>34809</v>
      </c>
      <c r="F5" s="45">
        <v>0.00017060185185185188</v>
      </c>
      <c r="G5" s="45"/>
      <c r="H5" s="45">
        <v>0.0003392361111111111</v>
      </c>
      <c r="I5" s="45"/>
      <c r="J5" s="44">
        <f>'сборка разборка АК'!$F5+'сборка разборка АК'!$G5+'сборка разборка АК'!$H5+'сборка разборка АК'!$I5</f>
        <v>0.000509837962962963</v>
      </c>
      <c r="K5" s="47">
        <v>2</v>
      </c>
    </row>
    <row r="6" spans="1:11" ht="15">
      <c r="A6" s="35">
        <v>10</v>
      </c>
      <c r="B6" s="36" t="str">
        <f>LOOKUP('сборка разборка АК'!$A6,Команды!$A$4:$A$30,Команды!$B$4:$B$30)</f>
        <v>Липецкая область</v>
      </c>
      <c r="C6" s="35" t="s">
        <v>101</v>
      </c>
      <c r="D6" s="38" t="s">
        <v>569</v>
      </c>
      <c r="E6" s="37">
        <v>35345</v>
      </c>
      <c r="F6" s="45">
        <v>0.000165625</v>
      </c>
      <c r="G6" s="45"/>
      <c r="H6" s="45">
        <v>0.00028912037037037036</v>
      </c>
      <c r="I6" s="45">
        <v>6.944444444444444E-05</v>
      </c>
      <c r="J6" s="44">
        <f>'сборка разборка АК'!$F6+'сборка разборка АК'!$G6+'сборка разборка АК'!$H6+'сборка разборка АК'!$I6</f>
        <v>0.0005241898148148148</v>
      </c>
      <c r="K6" s="47">
        <v>3</v>
      </c>
    </row>
    <row r="7" spans="1:11" ht="15">
      <c r="A7" s="35">
        <v>31</v>
      </c>
      <c r="B7" s="36" t="str">
        <f>LOOKUP('сборка разборка АК'!$A7,Команды!$A$4:$A$30,Команды!$B$4:$B$30)</f>
        <v>Ступинский район М.О.</v>
      </c>
      <c r="C7" s="35" t="s">
        <v>521</v>
      </c>
      <c r="D7" s="38" t="s">
        <v>569</v>
      </c>
      <c r="E7" s="37">
        <v>35274</v>
      </c>
      <c r="F7" s="45">
        <v>0.00013912037037037037</v>
      </c>
      <c r="G7" s="45">
        <v>2.3148148148148147E-05</v>
      </c>
      <c r="H7" s="45">
        <v>0.00038078703703703706</v>
      </c>
      <c r="I7" s="45"/>
      <c r="J7" s="44">
        <f>'сборка разборка АК'!$F7+'сборка разборка АК'!$G7+'сборка разборка АК'!$H7+'сборка разборка АК'!$I7</f>
        <v>0.0005430555555555555</v>
      </c>
      <c r="K7" s="47">
        <v>4</v>
      </c>
    </row>
    <row r="8" spans="1:11" ht="15">
      <c r="A8" s="35">
        <v>37</v>
      </c>
      <c r="B8" s="36" t="str">
        <f>LOOKUP('сборка разборка АК'!$A8,Команды!$A$4:$A$30,Команды!$B$4:$B$30)</f>
        <v>г.Москва</v>
      </c>
      <c r="C8" s="35" t="s">
        <v>331</v>
      </c>
      <c r="D8" s="38" t="s">
        <v>569</v>
      </c>
      <c r="E8" s="37">
        <v>35199</v>
      </c>
      <c r="F8" s="45">
        <v>0.00022789351851851852</v>
      </c>
      <c r="G8" s="45">
        <v>2.3148148148148147E-05</v>
      </c>
      <c r="H8" s="45">
        <v>0.0002988425925925926</v>
      </c>
      <c r="I8" s="45"/>
      <c r="J8" s="44">
        <f>'сборка разборка АК'!$F8+'сборка разборка АК'!$G8+'сборка разборка АК'!$H8+'сборка разборка АК'!$I8</f>
        <v>0.0005498842592592593</v>
      </c>
      <c r="K8" s="47">
        <v>5</v>
      </c>
    </row>
    <row r="9" spans="1:11" ht="15">
      <c r="A9" s="35">
        <v>25</v>
      </c>
      <c r="B9" s="36" t="str">
        <f>LOOKUP('сборка разборка АК'!$A9,Команды!$A$4:$A$30,Команды!$B$4:$B$30)</f>
        <v>Воронежская область</v>
      </c>
      <c r="C9" s="35" t="s">
        <v>595</v>
      </c>
      <c r="D9" s="38" t="s">
        <v>569</v>
      </c>
      <c r="E9" s="37">
        <v>35220</v>
      </c>
      <c r="F9" s="45">
        <v>0.00022800925925925926</v>
      </c>
      <c r="G9" s="45"/>
      <c r="H9" s="45">
        <v>0.00037488425925925927</v>
      </c>
      <c r="I9" s="45"/>
      <c r="J9" s="44">
        <f>'сборка разборка АК'!$F9+'сборка разборка АК'!$G9+'сборка разборка АК'!$H9+'сборка разборка АК'!$I9</f>
        <v>0.0006028935185185186</v>
      </c>
      <c r="K9" s="47">
        <v>6</v>
      </c>
    </row>
    <row r="10" spans="1:11" ht="15">
      <c r="A10" s="35">
        <v>5</v>
      </c>
      <c r="B10" s="36" t="str">
        <f>LOOKUP('сборка разборка АК'!$A10,Команды!$A$4:$A$30,Команды!$B$4:$B$30)</f>
        <v>Рузский район М.О.</v>
      </c>
      <c r="C10" s="35" t="s">
        <v>21</v>
      </c>
      <c r="D10" s="38" t="s">
        <v>569</v>
      </c>
      <c r="E10" s="37">
        <v>35207</v>
      </c>
      <c r="F10" s="45">
        <v>0.00018993055555555557</v>
      </c>
      <c r="G10" s="45">
        <v>2.3148148148148147E-05</v>
      </c>
      <c r="H10" s="45">
        <v>0.0003993055555555555</v>
      </c>
      <c r="I10" s="45"/>
      <c r="J10" s="44">
        <f>'сборка разборка АК'!$F10+'сборка разборка АК'!$G10+'сборка разборка АК'!$H10+'сборка разборка АК'!$I10</f>
        <v>0.0006123842592592592</v>
      </c>
      <c r="K10" s="47">
        <v>7</v>
      </c>
    </row>
    <row r="11" spans="1:11" ht="15">
      <c r="A11" s="35">
        <v>24</v>
      </c>
      <c r="B11" s="36" t="str">
        <f>LOOKUP('сборка разборка АК'!$A11,Команды!$A$4:$A$30,Команды!$B$4:$B$30)</f>
        <v>Клуб "Русич" ОМСН КМ ГУВД по М.О.</v>
      </c>
      <c r="C11" s="35" t="s">
        <v>244</v>
      </c>
      <c r="D11" s="38" t="s">
        <v>569</v>
      </c>
      <c r="E11" s="37">
        <v>35436</v>
      </c>
      <c r="F11" s="45">
        <v>0.00016840277777777782</v>
      </c>
      <c r="G11" s="45">
        <v>4.6296296296296294E-05</v>
      </c>
      <c r="H11" s="45">
        <v>0.00042337962962962967</v>
      </c>
      <c r="I11" s="45"/>
      <c r="J11" s="44">
        <f>'сборка разборка АК'!$F11+'сборка разборка АК'!$G11+'сборка разборка АК'!$H11+'сборка разборка АК'!$I11</f>
        <v>0.0006380787037037037</v>
      </c>
      <c r="K11" s="47">
        <v>8</v>
      </c>
    </row>
    <row r="12" spans="1:11" ht="15">
      <c r="A12" s="35">
        <v>36</v>
      </c>
      <c r="B12" s="36" t="str">
        <f>LOOKUP('сборка разборка АК'!$A12,Команды!$A$4:$A$30,Команды!$B$4:$B$30)</f>
        <v>Гимназия "Дмитров" М.О.</v>
      </c>
      <c r="C12" s="35" t="s">
        <v>305</v>
      </c>
      <c r="D12" s="38" t="s">
        <v>569</v>
      </c>
      <c r="E12" s="37">
        <v>35550</v>
      </c>
      <c r="F12" s="45">
        <v>0.00024409722222222218</v>
      </c>
      <c r="G12" s="45"/>
      <c r="H12" s="45">
        <v>0.0003857638888888889</v>
      </c>
      <c r="I12" s="45">
        <v>2.3148148148148147E-05</v>
      </c>
      <c r="J12" s="44">
        <f>'сборка разборка АК'!$F12+'сборка разборка АК'!$G12+'сборка разборка АК'!$H12+'сборка разборка АК'!$I12</f>
        <v>0.0006530092592592592</v>
      </c>
      <c r="K12" s="47">
        <v>9</v>
      </c>
    </row>
    <row r="13" spans="1:11" ht="15">
      <c r="A13" s="35">
        <v>26</v>
      </c>
      <c r="B13" s="36" t="str">
        <f>LOOKUP('сборка разборка АК'!$A13,Команды!$A$4:$A$30,Команды!$B$4:$B$30)</f>
        <v>Клуб "Пересвет" ОМОН ГУВД по МО (г. Сергиев Посад)</v>
      </c>
      <c r="C13" s="35" t="s">
        <v>438</v>
      </c>
      <c r="D13" s="38" t="s">
        <v>569</v>
      </c>
      <c r="E13" s="37">
        <v>35228</v>
      </c>
      <c r="F13" s="45">
        <v>0.00018564814814814814</v>
      </c>
      <c r="G13" s="45"/>
      <c r="H13" s="45">
        <v>0.0004600694444444444</v>
      </c>
      <c r="I13" s="45">
        <v>2.3148148148148147E-05</v>
      </c>
      <c r="J13" s="44">
        <f>'сборка разборка АК'!$F13+'сборка разборка АК'!$G13+'сборка разборка АК'!$H13+'сборка разборка АК'!$I13</f>
        <v>0.0006688657407407407</v>
      </c>
      <c r="K13" s="47">
        <v>10</v>
      </c>
    </row>
    <row r="14" spans="1:11" ht="15">
      <c r="A14" s="35">
        <v>12</v>
      </c>
      <c r="B14" s="36" t="str">
        <f>LOOKUP('сборка разборка АК'!$A14,Команды!$A$4:$A$30,Команды!$B$4:$B$30)</f>
        <v>Владимирская область</v>
      </c>
      <c r="C14" s="35" t="s">
        <v>481</v>
      </c>
      <c r="D14" s="38" t="s">
        <v>569</v>
      </c>
      <c r="E14" s="37">
        <v>35622</v>
      </c>
      <c r="F14" s="45">
        <v>0.0002427083333333333</v>
      </c>
      <c r="G14" s="45"/>
      <c r="H14" s="45">
        <v>0.00043240740740740745</v>
      </c>
      <c r="I14" s="45"/>
      <c r="J14" s="44">
        <f>'сборка разборка АК'!$F14+'сборка разборка АК'!$G14+'сборка разборка АК'!$H14+'сборка разборка АК'!$I14</f>
        <v>0.0006751157407407408</v>
      </c>
      <c r="K14" s="47">
        <v>11</v>
      </c>
    </row>
    <row r="15" spans="1:11" ht="15">
      <c r="A15" s="35">
        <v>34</v>
      </c>
      <c r="B15" s="36" t="str">
        <f>LOOKUP('сборка разборка АК'!$A15,Команды!$A$4:$A$30,Команды!$B$4:$B$30)</f>
        <v>Ивановская область</v>
      </c>
      <c r="C15" s="35" t="s">
        <v>411</v>
      </c>
      <c r="D15" s="38" t="s">
        <v>569</v>
      </c>
      <c r="E15" s="37">
        <v>35101</v>
      </c>
      <c r="F15" s="45">
        <v>0.00022800925925925926</v>
      </c>
      <c r="G15" s="45">
        <v>2.3148148148148147E-05</v>
      </c>
      <c r="H15" s="45">
        <v>0.00043865740740740736</v>
      </c>
      <c r="I15" s="45"/>
      <c r="J15" s="44">
        <f>'сборка разборка АК'!$F15+'сборка разборка АК'!$G15+'сборка разборка АК'!$H15+'сборка разборка АК'!$I15</f>
        <v>0.0006898148148148148</v>
      </c>
      <c r="K15" s="47">
        <v>12</v>
      </c>
    </row>
    <row r="16" spans="1:11" ht="15">
      <c r="A16" s="35">
        <v>9</v>
      </c>
      <c r="B16" s="36" t="str">
        <f>LOOKUP('сборка разборка АК'!$A16,Команды!$A$4:$A$30,Команды!$B$4:$B$30)</f>
        <v>Зендиковская школа Каширский район М.О.</v>
      </c>
      <c r="C16" s="35" t="s">
        <v>534</v>
      </c>
      <c r="D16" s="38" t="s">
        <v>569</v>
      </c>
      <c r="E16" s="37">
        <v>35401</v>
      </c>
      <c r="F16" s="45">
        <v>0.00026678240740740737</v>
      </c>
      <c r="G16" s="45">
        <v>2.3148148148148147E-05</v>
      </c>
      <c r="H16" s="45">
        <v>0.00040381944444444444</v>
      </c>
      <c r="I16" s="45"/>
      <c r="J16" s="44">
        <f>'сборка разборка АК'!$F16+'сборка разборка АК'!$G16+'сборка разборка АК'!$H16+'сборка разборка АК'!$I16</f>
        <v>0.0006937499999999999</v>
      </c>
      <c r="K16" s="47">
        <v>13</v>
      </c>
    </row>
    <row r="17" spans="1:11" ht="15">
      <c r="A17" s="35">
        <v>7</v>
      </c>
      <c r="B17" s="36" t="str">
        <f>LOOKUP('сборка разборка АК'!$A17,Команды!$A$4:$A$30,Команды!$B$4:$B$30)</f>
        <v>Клинский район М.О.</v>
      </c>
      <c r="C17" s="35" t="s">
        <v>67</v>
      </c>
      <c r="D17" s="38" t="s">
        <v>569</v>
      </c>
      <c r="E17" s="37">
        <v>35145</v>
      </c>
      <c r="F17" s="45">
        <v>0.0002446759259259259</v>
      </c>
      <c r="G17" s="45">
        <v>4.6296296296296294E-05</v>
      </c>
      <c r="H17" s="45">
        <v>0.00039074074074074076</v>
      </c>
      <c r="I17" s="45">
        <v>2.3148148148148147E-05</v>
      </c>
      <c r="J17" s="44">
        <f>'сборка разборка АК'!$F17+'сборка разборка АК'!$G17+'сборка разборка АК'!$H17+'сборка разборка АК'!$I17</f>
        <v>0.0007048611111111111</v>
      </c>
      <c r="K17" s="47">
        <v>14</v>
      </c>
    </row>
    <row r="18" spans="1:11" ht="15">
      <c r="A18" s="35">
        <v>32</v>
      </c>
      <c r="B18" s="36" t="str">
        <f>LOOKUP('сборка разборка АК'!$A18,Команды!$A$4:$A$30,Команды!$B$4:$B$30)</f>
        <v>Республика Татарстан</v>
      </c>
      <c r="C18" s="35" t="s">
        <v>288</v>
      </c>
      <c r="D18" s="38" t="s">
        <v>569</v>
      </c>
      <c r="E18" s="37">
        <v>35594</v>
      </c>
      <c r="F18" s="45">
        <v>0.0001667824074074074</v>
      </c>
      <c r="G18" s="45">
        <v>2.3148148148148147E-05</v>
      </c>
      <c r="H18" s="45">
        <v>0.0004773148148148148</v>
      </c>
      <c r="I18" s="45">
        <v>4.6296296296296294E-05</v>
      </c>
      <c r="J18" s="44">
        <f>'сборка разборка АК'!$F18+'сборка разборка АК'!$G18+'сборка разборка АК'!$H18+'сборка разборка АК'!$I18</f>
        <v>0.0007135416666666667</v>
      </c>
      <c r="K18" s="47">
        <v>15</v>
      </c>
    </row>
    <row r="19" spans="1:11" ht="15">
      <c r="A19" s="35">
        <v>16</v>
      </c>
      <c r="B19" s="36" t="str">
        <f>LOOKUP('сборка разборка АК'!$A19,Команды!$A$4:$A$30,Команды!$B$4:$B$30)</f>
        <v>Смоленская область</v>
      </c>
      <c r="C19" s="35" t="s">
        <v>175</v>
      </c>
      <c r="D19" s="38" t="s">
        <v>569</v>
      </c>
      <c r="E19" s="37">
        <v>35213</v>
      </c>
      <c r="F19" s="45">
        <v>0.0003355324074074074</v>
      </c>
      <c r="G19" s="45"/>
      <c r="H19" s="45">
        <v>0.00041898148148148155</v>
      </c>
      <c r="I19" s="45"/>
      <c r="J19" s="44">
        <f>'сборка разборка АК'!$F19+'сборка разборка АК'!$G19+'сборка разборка АК'!$H19+'сборка разборка АК'!$I19</f>
        <v>0.000754513888888889</v>
      </c>
      <c r="K19" s="47">
        <v>16</v>
      </c>
    </row>
    <row r="20" spans="1:11" ht="15">
      <c r="A20" s="35">
        <v>14</v>
      </c>
      <c r="B20" s="36" t="str">
        <f>LOOKUP('сборка разборка АК'!$A20,Команды!$A$4:$A$30,Команды!$B$4:$B$30)</f>
        <v>Клуб "Олимп" Шатурского района М.О.</v>
      </c>
      <c r="C20" s="35" t="s">
        <v>136</v>
      </c>
      <c r="D20" s="38" t="s">
        <v>569</v>
      </c>
      <c r="E20" s="37">
        <v>35407</v>
      </c>
      <c r="F20" s="45">
        <v>0.0002216435185185185</v>
      </c>
      <c r="G20" s="45"/>
      <c r="H20" s="45">
        <v>0.0004915509259259259</v>
      </c>
      <c r="I20" s="45">
        <v>6.944444444444444E-05</v>
      </c>
      <c r="J20" s="44">
        <f>'сборка разборка АК'!$F20+'сборка разборка АК'!$G20+'сборка разборка АК'!$H20+'сборка разборка АК'!$I20</f>
        <v>0.0007826388888888888</v>
      </c>
      <c r="K20" s="47">
        <v>17</v>
      </c>
    </row>
    <row r="21" spans="1:11" ht="15">
      <c r="A21" s="35">
        <v>4</v>
      </c>
      <c r="B21" s="36" t="str">
        <f>LOOKUP('сборка разборка АК'!$A21,Команды!$A$4:$A$30,Команды!$B$4:$B$30)</f>
        <v>Клуб "Добрыня" ОДОН ВВ МВД РФ</v>
      </c>
      <c r="C21" s="35" t="s">
        <v>11</v>
      </c>
      <c r="D21" s="38" t="s">
        <v>569</v>
      </c>
      <c r="E21" s="37">
        <v>35899</v>
      </c>
      <c r="F21" s="45">
        <v>0.000290625</v>
      </c>
      <c r="G21" s="45">
        <v>2.3148148148148147E-05</v>
      </c>
      <c r="H21" s="45">
        <v>0.0004887731481481481</v>
      </c>
      <c r="I21" s="45">
        <v>2.3148148148148147E-05</v>
      </c>
      <c r="J21" s="44">
        <f>'сборка разборка АК'!$F21+'сборка разборка АК'!$G21+'сборка разборка АК'!$H21+'сборка разборка АК'!$I21</f>
        <v>0.0008256944444444443</v>
      </c>
      <c r="K21" s="47">
        <v>18</v>
      </c>
    </row>
    <row r="22" spans="1:11" ht="15">
      <c r="A22" s="35">
        <v>13</v>
      </c>
      <c r="B22" s="36" t="str">
        <f>LOOKUP('сборка разборка АК'!$A22,Команды!$A$4:$A$30,Команды!$B$4:$B$30)</f>
        <v>Тульская область"</v>
      </c>
      <c r="C22" s="35" t="s">
        <v>430</v>
      </c>
      <c r="D22" s="38" t="s">
        <v>569</v>
      </c>
      <c r="E22" s="37">
        <v>35101</v>
      </c>
      <c r="F22" s="45">
        <v>0.0002637731481481481</v>
      </c>
      <c r="G22" s="45">
        <v>2.3148148148148147E-05</v>
      </c>
      <c r="H22" s="45">
        <v>0.0005717592592592593</v>
      </c>
      <c r="I22" s="45">
        <v>2.3148148148148147E-05</v>
      </c>
      <c r="J22" s="44">
        <f>'сборка разборка АК'!$F22+'сборка разборка АК'!$G22+'сборка разборка АК'!$H22+'сборка разборка АК'!$I22</f>
        <v>0.0008818287037037037</v>
      </c>
      <c r="K22" s="47">
        <v>19</v>
      </c>
    </row>
    <row r="23" spans="1:11" ht="15">
      <c r="A23" s="35">
        <v>15</v>
      </c>
      <c r="B23" s="36" t="str">
        <f>LOOKUP('сборка разборка АК'!$A23,Команды!$A$4:$A$30,Команды!$B$4:$B$30)</f>
        <v>Тамбовская область </v>
      </c>
      <c r="C23" s="35" t="s">
        <v>152</v>
      </c>
      <c r="D23" s="38" t="s">
        <v>569</v>
      </c>
      <c r="E23" s="37">
        <v>35151</v>
      </c>
      <c r="F23" s="45">
        <v>0.0004388888888888889</v>
      </c>
      <c r="G23" s="45"/>
      <c r="H23" s="45">
        <v>0.00043622685185185187</v>
      </c>
      <c r="I23" s="45">
        <v>2.3148148148148147E-05</v>
      </c>
      <c r="J23" s="44">
        <f>'сборка разборка АК'!$F23+'сборка разборка АК'!$G23+'сборка разборка АК'!$H23+'сборка разборка АК'!$I23</f>
        <v>0.0008982638888888889</v>
      </c>
      <c r="K23" s="47">
        <v>20</v>
      </c>
    </row>
    <row r="24" spans="1:11" ht="15">
      <c r="A24" s="35">
        <v>33</v>
      </c>
      <c r="B24" s="36" t="str">
        <f>LOOKUP('сборка разборка АК'!$A24,Команды!$A$4:$A$30,Команды!$B$4:$B$30)</f>
        <v>Одинцовский район М.О.</v>
      </c>
      <c r="C24" s="35" t="s">
        <v>548</v>
      </c>
      <c r="D24" s="38" t="s">
        <v>569</v>
      </c>
      <c r="E24" s="37">
        <v>35376</v>
      </c>
      <c r="F24" s="45">
        <v>0.0003826388888888889</v>
      </c>
      <c r="G24" s="45"/>
      <c r="H24" s="45">
        <v>0.0005262731481481482</v>
      </c>
      <c r="I24" s="45"/>
      <c r="J24" s="44">
        <f>'сборка разборка АК'!$F24+'сборка разборка АК'!$G24+'сборка разборка АК'!$H24+'сборка разборка АК'!$I24</f>
        <v>0.0009089120370370371</v>
      </c>
      <c r="K24" s="47">
        <v>21</v>
      </c>
    </row>
    <row r="25" spans="1:11" ht="15">
      <c r="A25" s="35">
        <v>8</v>
      </c>
      <c r="B25" s="36" t="str">
        <f>LOOKUP('сборка разборка АК'!$A25,Команды!$A$4:$A$30,Команды!$B$4:$B$30)</f>
        <v>Клуб "Энергия" Шатурского района М.О.</v>
      </c>
      <c r="C25" s="35" t="s">
        <v>71</v>
      </c>
      <c r="D25" s="38" t="s">
        <v>569</v>
      </c>
      <c r="E25" s="37">
        <v>35145</v>
      </c>
      <c r="F25" s="45">
        <v>0.000184375</v>
      </c>
      <c r="G25" s="45">
        <v>2.3148148148148147E-05</v>
      </c>
      <c r="H25" s="45">
        <v>0.0007675925925925926</v>
      </c>
      <c r="I25" s="45">
        <v>6.944444444444444E-05</v>
      </c>
      <c r="J25" s="44">
        <f>'сборка разборка АК'!$F25+'сборка разборка АК'!$G25+'сборка разборка АК'!$H25+'сборка разборка АК'!$I25</f>
        <v>0.0010445601851851853</v>
      </c>
      <c r="K25" s="47">
        <v>22</v>
      </c>
    </row>
    <row r="26" spans="1:11" ht="15">
      <c r="A26" s="35">
        <v>6</v>
      </c>
      <c r="B26" s="36" t="str">
        <f>LOOKUP('сборка разборка АК'!$A26,Команды!$A$4:$A$30,Команды!$B$4:$B$30)</f>
        <v>Городской округ Домодедово М.О.</v>
      </c>
      <c r="C26" s="35" t="s">
        <v>42</v>
      </c>
      <c r="D26" s="38" t="s">
        <v>569</v>
      </c>
      <c r="E26" s="37">
        <v>35236</v>
      </c>
      <c r="F26" s="45">
        <v>0.00047442129629629635</v>
      </c>
      <c r="G26" s="45"/>
      <c r="H26" s="45">
        <v>0.0009753472222222222</v>
      </c>
      <c r="I26" s="45">
        <v>2.3148148148148147E-05</v>
      </c>
      <c r="J26" s="44">
        <f>'сборка разборка АК'!$F26+'сборка разборка АК'!$G26+'сборка разборка АК'!$H26+'сборка разборка АК'!$I26</f>
        <v>0.0014729166666666669</v>
      </c>
      <c r="K26" s="47">
        <v>23</v>
      </c>
    </row>
    <row r="27" spans="1:11" ht="15">
      <c r="A27" s="35">
        <v>23</v>
      </c>
      <c r="B27" s="36" t="str">
        <f>LOOKUP('сборка разборка АК'!$A27,Команды!$A$4:$A$30,Команды!$B$4:$B$30)</f>
        <v>Курская область</v>
      </c>
      <c r="C27" s="35" t="s">
        <v>264</v>
      </c>
      <c r="D27" s="38" t="s">
        <v>569</v>
      </c>
      <c r="E27" s="37">
        <v>35521</v>
      </c>
      <c r="F27" s="45">
        <v>0.000783449074074074</v>
      </c>
      <c r="G27" s="45"/>
      <c r="H27" s="45">
        <v>0.0009725694444444444</v>
      </c>
      <c r="I27" s="45"/>
      <c r="J27" s="44">
        <f>'сборка разборка АК'!$F27+'сборка разборка АК'!$G27+'сборка разборка АК'!$H27+'сборка разборка АК'!$I27</f>
        <v>0.0017560185185185183</v>
      </c>
      <c r="K27" s="47">
        <v>24</v>
      </c>
    </row>
    <row r="28" spans="1:11" ht="15">
      <c r="A28" s="35">
        <v>17</v>
      </c>
      <c r="B28" s="36" t="str">
        <f>LOOKUP('сборка разборка АК'!$A28,Команды!$A$4:$A$30,Команды!$B$4:$B$30)</f>
        <v>Клуб "Юные помощники милиции" г.Истры М.О.</v>
      </c>
      <c r="C28" s="35" t="s">
        <v>409</v>
      </c>
      <c r="D28" s="38" t="s">
        <v>569</v>
      </c>
      <c r="E28" s="37">
        <v>35208</v>
      </c>
      <c r="F28" s="45">
        <v>0.0007303240740740741</v>
      </c>
      <c r="G28" s="45">
        <v>2.3148148148148147E-05</v>
      </c>
      <c r="H28" s="45">
        <v>0.001401851851851852</v>
      </c>
      <c r="I28" s="45"/>
      <c r="J28" s="44">
        <f>'сборка разборка АК'!$F28+'сборка разборка АК'!$G28+'сборка разборка АК'!$H28+'сборка разборка АК'!$I28</f>
        <v>0.0021553240740740743</v>
      </c>
      <c r="K28" s="47">
        <v>25</v>
      </c>
    </row>
    <row r="29" spans="1:11" ht="15">
      <c r="A29" s="35">
        <v>35</v>
      </c>
      <c r="B29" s="36" t="str">
        <f>LOOKUP('сборка разборка АК'!$A29,Команды!$A$4:$A$30,Команды!$B$4:$B$30)</f>
        <v>Пушкинский район М.О.</v>
      </c>
      <c r="C29" s="35" t="s">
        <v>194</v>
      </c>
      <c r="D29" s="38" t="s">
        <v>569</v>
      </c>
      <c r="E29" s="37">
        <v>34909</v>
      </c>
      <c r="F29" s="45">
        <v>0.00029618055555555555</v>
      </c>
      <c r="G29" s="45"/>
      <c r="H29" s="45">
        <v>0.0019539351851851853</v>
      </c>
      <c r="I29" s="45">
        <v>4.6296296296296294E-05</v>
      </c>
      <c r="J29" s="44">
        <f>'сборка разборка АК'!$F29+'сборка разборка АК'!$G29+'сборка разборка АК'!$H29+'сборка разборка АК'!$I29</f>
        <v>0.0022964120370370373</v>
      </c>
      <c r="K29" s="47">
        <v>26</v>
      </c>
    </row>
    <row r="30" spans="1:11" ht="15">
      <c r="A30" s="35">
        <v>22</v>
      </c>
      <c r="B30" s="36" t="str">
        <f>LOOKUP('сборка разборка АК'!$A30,Команды!$A$4:$A$30,Команды!$B$4:$B$30)</f>
        <v>Воскресенский район М.О.</v>
      </c>
      <c r="C30" s="35" t="s">
        <v>402</v>
      </c>
      <c r="D30" s="38" t="s">
        <v>569</v>
      </c>
      <c r="E30" s="37">
        <v>35385</v>
      </c>
      <c r="F30" s="45">
        <v>0.0003991898148148149</v>
      </c>
      <c r="G30" s="45"/>
      <c r="H30" s="45">
        <v>0.0018296296296296296</v>
      </c>
      <c r="I30" s="45">
        <v>9.259259259259259E-05</v>
      </c>
      <c r="J30" s="44">
        <f>'сборка разборка АК'!$F30+'сборка разборка АК'!$G30+'сборка разборка АК'!$H30+'сборка разборка АК'!$I30</f>
        <v>0.002321412037037037</v>
      </c>
      <c r="K30" s="47">
        <v>27</v>
      </c>
    </row>
    <row r="31" spans="1:11" ht="15">
      <c r="A31" s="35">
        <v>20</v>
      </c>
      <c r="B31" s="36" t="str">
        <f>LOOKUP('сборка разборка АК'!$A31,Команды!$A$4:$A$30,Команды!$B$4:$B$30)</f>
        <v>Тверская область</v>
      </c>
      <c r="C31" s="35" t="s">
        <v>210</v>
      </c>
      <c r="D31" s="38" t="s">
        <v>568</v>
      </c>
      <c r="E31" s="37">
        <v>35142</v>
      </c>
      <c r="F31" s="45">
        <v>0.00014456018518518518</v>
      </c>
      <c r="G31" s="45"/>
      <c r="H31" s="45">
        <v>0.0002715277777777778</v>
      </c>
      <c r="I31" s="45"/>
      <c r="J31" s="44">
        <f>'сборка разборка АК'!$F31+'сборка разборка АК'!$G31+'сборка разборка АК'!$H31+'сборка разборка АК'!$I31</f>
        <v>0.000416087962962963</v>
      </c>
      <c r="K31" s="47">
        <v>1</v>
      </c>
    </row>
    <row r="32" spans="1:11" ht="15">
      <c r="A32" s="35">
        <v>17</v>
      </c>
      <c r="B32" s="36" t="str">
        <f>LOOKUP('сборка разборка АК'!$A32,Команды!$A$4:$A$30,Команды!$B$4:$B$30)</f>
        <v>Клуб "Юные помощники милиции" г.Истры М.О.</v>
      </c>
      <c r="C32" s="35" t="s">
        <v>178</v>
      </c>
      <c r="D32" s="38" t="s">
        <v>568</v>
      </c>
      <c r="E32" s="37">
        <v>35261</v>
      </c>
      <c r="F32" s="45">
        <v>0.00014432870370370372</v>
      </c>
      <c r="G32" s="45"/>
      <c r="H32" s="45">
        <v>0.00029305555555555557</v>
      </c>
      <c r="I32" s="45"/>
      <c r="J32" s="44">
        <f>'сборка разборка АК'!$F32+'сборка разборка АК'!$G32+'сборка разборка АК'!$H32+'сборка разборка АК'!$I32</f>
        <v>0.0004373842592592593</v>
      </c>
      <c r="K32" s="47">
        <v>2</v>
      </c>
    </row>
    <row r="33" spans="1:11" ht="15">
      <c r="A33" s="35">
        <v>25</v>
      </c>
      <c r="B33" s="36" t="str">
        <f>LOOKUP('сборка разборка АК'!$A33,Команды!$A$4:$A$30,Команды!$B$4:$B$30)</f>
        <v>Воронежская область</v>
      </c>
      <c r="C33" s="35" t="s">
        <v>605</v>
      </c>
      <c r="D33" s="38" t="s">
        <v>568</v>
      </c>
      <c r="E33" s="37">
        <v>35143</v>
      </c>
      <c r="F33" s="45">
        <v>0.00017800925925925927</v>
      </c>
      <c r="G33" s="45"/>
      <c r="H33" s="45">
        <v>0.00031319444444444445</v>
      </c>
      <c r="I33" s="45"/>
      <c r="J33" s="44">
        <f>'сборка разборка АК'!$F33+'сборка разборка АК'!$G33+'сборка разборка АК'!$H33+'сборка разборка АК'!$I33</f>
        <v>0.0004912037037037038</v>
      </c>
      <c r="K33" s="47">
        <v>3</v>
      </c>
    </row>
    <row r="34" spans="1:11" ht="15">
      <c r="A34" s="35">
        <v>5</v>
      </c>
      <c r="B34" s="36" t="str">
        <f>LOOKUP('сборка разборка АК'!$A34,Команды!$A$4:$A$30,Команды!$B$4:$B$30)</f>
        <v>Рузский район М.О.</v>
      </c>
      <c r="C34" s="35" t="s">
        <v>26</v>
      </c>
      <c r="D34" s="38" t="s">
        <v>568</v>
      </c>
      <c r="E34" s="37">
        <v>35267</v>
      </c>
      <c r="F34" s="45">
        <v>0.0001732638888888889</v>
      </c>
      <c r="G34" s="45"/>
      <c r="H34" s="45">
        <v>0.00033680555555555563</v>
      </c>
      <c r="I34" s="45"/>
      <c r="J34" s="44">
        <f>'сборка разборка АК'!$F34+'сборка разборка АК'!$G34+'сборка разборка АК'!$H34+'сборка разборка АК'!$I34</f>
        <v>0.0005100694444444445</v>
      </c>
      <c r="K34" s="47">
        <v>4</v>
      </c>
    </row>
    <row r="35" spans="1:11" ht="15">
      <c r="A35" s="35">
        <v>37</v>
      </c>
      <c r="B35" s="36" t="str">
        <f>LOOKUP('сборка разборка АК'!$A35,Команды!$A$4:$A$30,Команды!$B$4:$B$30)</f>
        <v>г.Москва</v>
      </c>
      <c r="C35" s="35" t="s">
        <v>336</v>
      </c>
      <c r="D35" s="38" t="s">
        <v>568</v>
      </c>
      <c r="E35" s="37">
        <v>35962</v>
      </c>
      <c r="F35" s="45">
        <v>0.00017048611111111108</v>
      </c>
      <c r="G35" s="45"/>
      <c r="H35" s="45">
        <v>0.0002976851851851852</v>
      </c>
      <c r="I35" s="45">
        <v>4.6296296296296294E-05</v>
      </c>
      <c r="J35" s="44">
        <f>'сборка разборка АК'!$F35+'сборка разборка АК'!$G35+'сборка разборка АК'!$H35+'сборка разборка АК'!$I35</f>
        <v>0.0005144675925925926</v>
      </c>
      <c r="K35" s="47">
        <v>5</v>
      </c>
    </row>
    <row r="36" spans="1:11" ht="15">
      <c r="A36" s="35">
        <v>16</v>
      </c>
      <c r="B36" s="36" t="str">
        <f>LOOKUP('сборка разборка АК'!$A36,Команды!$A$4:$A$30,Команды!$B$4:$B$30)</f>
        <v>Смоленская область</v>
      </c>
      <c r="C36" s="35" t="s">
        <v>167</v>
      </c>
      <c r="D36" s="38" t="s">
        <v>568</v>
      </c>
      <c r="E36" s="37">
        <v>35256</v>
      </c>
      <c r="F36" s="45">
        <v>0.0001914351851851852</v>
      </c>
      <c r="G36" s="45"/>
      <c r="H36" s="45">
        <v>0.00032488425925925925</v>
      </c>
      <c r="I36" s="45"/>
      <c r="J36" s="44">
        <f>'сборка разборка АК'!$F36+'сборка разборка АК'!$G36+'сборка разборка АК'!$H36+'сборка разборка АК'!$I36</f>
        <v>0.0005163194444444445</v>
      </c>
      <c r="K36" s="47">
        <v>6</v>
      </c>
    </row>
    <row r="37" spans="1:11" ht="15">
      <c r="A37" s="35">
        <v>34</v>
      </c>
      <c r="B37" s="36" t="str">
        <f>LOOKUP('сборка разборка АК'!$A37,Команды!$A$4:$A$30,Команды!$B$4:$B$30)</f>
        <v>Ивановская область</v>
      </c>
      <c r="C37" s="35" t="s">
        <v>206</v>
      </c>
      <c r="D37" s="38" t="s">
        <v>568</v>
      </c>
      <c r="E37" s="37">
        <v>35609</v>
      </c>
      <c r="F37" s="45">
        <v>0.0001690972222222222</v>
      </c>
      <c r="G37" s="45"/>
      <c r="H37" s="45">
        <v>0.00035879629629629635</v>
      </c>
      <c r="I37" s="45"/>
      <c r="J37" s="44">
        <f>'сборка разборка АК'!$F37+'сборка разборка АК'!$G37+'сборка разборка АК'!$H37+'сборка разборка АК'!$I37</f>
        <v>0.0005278935185185186</v>
      </c>
      <c r="K37" s="47">
        <v>7</v>
      </c>
    </row>
    <row r="38" spans="1:11" ht="15">
      <c r="A38" s="35">
        <v>14</v>
      </c>
      <c r="B38" s="36" t="str">
        <f>LOOKUP('сборка разборка АК'!$A38,Команды!$A$4:$A$30,Команды!$B$4:$B$30)</f>
        <v>Клуб "Олимп" Шатурского района М.О.</v>
      </c>
      <c r="C38" s="35" t="s">
        <v>129</v>
      </c>
      <c r="D38" s="38" t="s">
        <v>568</v>
      </c>
      <c r="E38" s="37">
        <v>35467</v>
      </c>
      <c r="F38" s="45">
        <v>0.00018148148148148147</v>
      </c>
      <c r="G38" s="45">
        <v>2.3148148148148147E-05</v>
      </c>
      <c r="H38" s="45">
        <v>0.0003101851851851852</v>
      </c>
      <c r="I38" s="45">
        <v>2.3148148148148147E-05</v>
      </c>
      <c r="J38" s="44">
        <f>'сборка разборка АК'!$F38+'сборка разборка АК'!$G38+'сборка разборка АК'!$H38+'сборка разборка АК'!$I38</f>
        <v>0.000537962962962963</v>
      </c>
      <c r="K38" s="47">
        <v>8</v>
      </c>
    </row>
    <row r="39" spans="1:11" ht="15">
      <c r="A39" s="35">
        <v>36</v>
      </c>
      <c r="B39" s="36" t="str">
        <f>LOOKUP('сборка разборка АК'!$A39,Команды!$A$4:$A$30,Команды!$B$4:$B$30)</f>
        <v>Гимназия "Дмитров" М.О.</v>
      </c>
      <c r="C39" s="35" t="s">
        <v>298</v>
      </c>
      <c r="D39" s="38" t="s">
        <v>568</v>
      </c>
      <c r="E39" s="37">
        <v>35473</v>
      </c>
      <c r="F39" s="45">
        <v>0.0001824074074074074</v>
      </c>
      <c r="G39" s="45">
        <v>2.3148148148148147E-05</v>
      </c>
      <c r="H39" s="45">
        <v>0.00030231481481481483</v>
      </c>
      <c r="I39" s="45">
        <v>4.6296296296296294E-05</v>
      </c>
      <c r="J39" s="44">
        <f>'сборка разборка АК'!$F39+'сборка разборка АК'!$G39+'сборка разборка АК'!$H39+'сборка разборка АК'!$I39</f>
        <v>0.0005541666666666667</v>
      </c>
      <c r="K39" s="47">
        <v>9</v>
      </c>
    </row>
    <row r="40" spans="1:11" ht="15">
      <c r="A40" s="35">
        <v>23</v>
      </c>
      <c r="B40" s="36" t="str">
        <f>LOOKUP('сборка разборка АК'!$A40,Команды!$A$4:$A$30,Команды!$B$4:$B$30)</f>
        <v>Курская область</v>
      </c>
      <c r="C40" s="35" t="s">
        <v>260</v>
      </c>
      <c r="D40" s="38" t="s">
        <v>568</v>
      </c>
      <c r="E40" s="37">
        <v>35281</v>
      </c>
      <c r="F40" s="45">
        <v>0.0001804398148148148</v>
      </c>
      <c r="G40" s="45"/>
      <c r="H40" s="45">
        <v>0.00035115740740740745</v>
      </c>
      <c r="I40" s="45">
        <v>2.3148148148148147E-05</v>
      </c>
      <c r="J40" s="44">
        <f>'сборка разборка АК'!$F40+'сборка разборка АК'!$G40+'сборка разборка АК'!$H40+'сборка разборка АК'!$I40</f>
        <v>0.0005547453703703704</v>
      </c>
      <c r="K40" s="47">
        <v>10</v>
      </c>
    </row>
    <row r="41" spans="1:11" ht="15">
      <c r="A41" s="35">
        <v>33</v>
      </c>
      <c r="B41" s="36" t="str">
        <f>LOOKUP('сборка разборка АК'!$A41,Команды!$A$4:$A$30,Команды!$B$4:$B$30)</f>
        <v>Одинцовский район М.О.</v>
      </c>
      <c r="C41" s="35" t="s">
        <v>544</v>
      </c>
      <c r="D41" s="38" t="s">
        <v>568</v>
      </c>
      <c r="E41" s="37">
        <v>35324</v>
      </c>
      <c r="F41" s="45">
        <v>0.00018564814814814814</v>
      </c>
      <c r="G41" s="45">
        <v>2.3148148148148147E-05</v>
      </c>
      <c r="H41" s="45">
        <v>0.00035462962962962965</v>
      </c>
      <c r="I41" s="45"/>
      <c r="J41" s="44">
        <f>'сборка разборка АК'!$F41+'сборка разборка АК'!$G41+'сборка разборка АК'!$H41+'сборка разборка АК'!$I41</f>
        <v>0.000563425925925926</v>
      </c>
      <c r="K41" s="47">
        <v>11</v>
      </c>
    </row>
    <row r="42" spans="1:11" ht="15">
      <c r="A42" s="35">
        <v>24</v>
      </c>
      <c r="B42" s="36" t="str">
        <f>LOOKUP('сборка разборка АК'!$A42,Команды!$A$4:$A$30,Команды!$B$4:$B$30)</f>
        <v>Клуб "Русич" ОМСН КМ ГУВД по М.О.</v>
      </c>
      <c r="C42" s="35" t="s">
        <v>231</v>
      </c>
      <c r="D42" s="38" t="s">
        <v>568</v>
      </c>
      <c r="E42" s="37">
        <v>35081</v>
      </c>
      <c r="F42" s="45">
        <v>0.00021365740740740742</v>
      </c>
      <c r="G42" s="45"/>
      <c r="H42" s="45">
        <v>0.00035324074074074077</v>
      </c>
      <c r="I42" s="45"/>
      <c r="J42" s="44">
        <f>'сборка разборка АК'!$F42+'сборка разборка АК'!$G42+'сборка разборка АК'!$H42+'сборка разборка АК'!$I42</f>
        <v>0.0005668981481481482</v>
      </c>
      <c r="K42" s="47">
        <v>12</v>
      </c>
    </row>
    <row r="43" spans="1:11" ht="15">
      <c r="A43" s="35">
        <v>12</v>
      </c>
      <c r="B43" s="36" t="str">
        <f>LOOKUP('сборка разборка АК'!$A43,Команды!$A$4:$A$30,Команды!$B$4:$B$30)</f>
        <v>Владимирская область</v>
      </c>
      <c r="C43" s="35" t="s">
        <v>475</v>
      </c>
      <c r="D43" s="38" t="s">
        <v>568</v>
      </c>
      <c r="E43" s="37">
        <v>35304</v>
      </c>
      <c r="F43" s="45">
        <v>0.0001980324074074074</v>
      </c>
      <c r="G43" s="45"/>
      <c r="H43" s="45">
        <v>0.000303125</v>
      </c>
      <c r="I43" s="45">
        <v>6.944444444444444E-05</v>
      </c>
      <c r="J43" s="44">
        <f>'сборка разборка АК'!$F43+'сборка разборка АК'!$G43+'сборка разборка АК'!$H43+'сборка разборка АК'!$I43</f>
        <v>0.0005706018518518519</v>
      </c>
      <c r="K43" s="47">
        <v>13</v>
      </c>
    </row>
    <row r="44" spans="1:11" ht="15">
      <c r="A44" s="35">
        <v>8</v>
      </c>
      <c r="B44" s="36" t="str">
        <f>LOOKUP('сборка разборка АК'!$A44,Команды!$A$4:$A$30,Команды!$B$4:$B$30)</f>
        <v>Клуб "Энергия" Шатурского района М.О.</v>
      </c>
      <c r="C44" s="35" t="s">
        <v>81</v>
      </c>
      <c r="D44" s="38" t="s">
        <v>568</v>
      </c>
      <c r="E44" s="37">
        <v>35129</v>
      </c>
      <c r="F44" s="45">
        <v>0.00018657407407407406</v>
      </c>
      <c r="G44" s="45"/>
      <c r="H44" s="45">
        <v>0.0003347222222222222</v>
      </c>
      <c r="I44" s="45">
        <v>6.944444444444444E-05</v>
      </c>
      <c r="J44" s="44">
        <f>'сборка разборка АК'!$F44+'сборка разборка АК'!$G44+'сборка разборка АК'!$H44+'сборка разборка АК'!$I44</f>
        <v>0.0005907407407407407</v>
      </c>
      <c r="K44" s="47">
        <v>14</v>
      </c>
    </row>
    <row r="45" spans="1:11" ht="15">
      <c r="A45" s="35">
        <v>26</v>
      </c>
      <c r="B45" s="36" t="str">
        <f>LOOKUP('сборка разборка АК'!$A45,Команды!$A$4:$A$30,Команды!$B$4:$B$30)</f>
        <v>Клуб "Пересвет" ОМОН ГУВД по МО (г. Сергиев Посад)</v>
      </c>
      <c r="C45" s="35" t="s">
        <v>610</v>
      </c>
      <c r="D45" s="38" t="s">
        <v>568</v>
      </c>
      <c r="E45" s="37">
        <v>35389</v>
      </c>
      <c r="F45" s="45">
        <v>0.00015671296296296296</v>
      </c>
      <c r="G45" s="45"/>
      <c r="H45" s="45">
        <v>0.0004466435185185186</v>
      </c>
      <c r="I45" s="45"/>
      <c r="J45" s="44">
        <f>'сборка разборка АК'!$F45+'сборка разборка АК'!$G45+'сборка разборка АК'!$H45+'сборка разборка АК'!$I45</f>
        <v>0.0006033564814814815</v>
      </c>
      <c r="K45" s="47">
        <v>15</v>
      </c>
    </row>
    <row r="46" spans="1:11" ht="15">
      <c r="A46" s="35">
        <v>31</v>
      </c>
      <c r="B46" s="36" t="str">
        <f>LOOKUP('сборка разборка АК'!$A46,Команды!$A$4:$A$30,Команды!$B$4:$B$30)</f>
        <v>Ступинский район М.О.</v>
      </c>
      <c r="C46" s="35" t="s">
        <v>513</v>
      </c>
      <c r="D46" s="38" t="s">
        <v>568</v>
      </c>
      <c r="E46" s="37">
        <v>35478</v>
      </c>
      <c r="F46" s="45">
        <v>0.00023599537037037035</v>
      </c>
      <c r="G46" s="45">
        <v>2.3148148148148147E-05</v>
      </c>
      <c r="H46" s="45">
        <v>0.00036307870370370373</v>
      </c>
      <c r="I46" s="45">
        <v>2.3148148148148147E-05</v>
      </c>
      <c r="J46" s="44">
        <f>'сборка разборка АК'!$F46+'сборка разборка АК'!$G46+'сборка разборка АК'!$H46+'сборка разборка АК'!$I46</f>
        <v>0.0006453703703703704</v>
      </c>
      <c r="K46" s="47">
        <v>16</v>
      </c>
    </row>
    <row r="47" spans="1:11" ht="15">
      <c r="A47" s="35">
        <v>22</v>
      </c>
      <c r="B47" s="36" t="str">
        <f>LOOKUP('сборка разборка АК'!$A47,Команды!$A$4:$A$30,Команды!$B$4:$B$30)</f>
        <v>Воскресенский район М.О.</v>
      </c>
      <c r="C47" s="35" t="s">
        <v>396</v>
      </c>
      <c r="D47" s="38" t="s">
        <v>568</v>
      </c>
      <c r="E47" s="37">
        <v>35154</v>
      </c>
      <c r="F47" s="45">
        <v>0.00016747685185185184</v>
      </c>
      <c r="G47" s="45">
        <v>4.6296296296296294E-05</v>
      </c>
      <c r="H47" s="45">
        <v>0.00035115740740740745</v>
      </c>
      <c r="I47" s="45">
        <v>9.259259259259259E-05</v>
      </c>
      <c r="J47" s="44">
        <f>'сборка разборка АК'!$F47+'сборка разборка АК'!$G47+'сборка разборка АК'!$H47+'сборка разборка АК'!$I47</f>
        <v>0.0006575231481481482</v>
      </c>
      <c r="K47" s="47">
        <v>17</v>
      </c>
    </row>
    <row r="48" spans="1:11" ht="15">
      <c r="A48" s="35">
        <v>13</v>
      </c>
      <c r="B48" s="36" t="str">
        <f>LOOKUP('сборка разборка АК'!$A48,Команды!$A$4:$A$30,Команды!$B$4:$B$30)</f>
        <v>Тульская область"</v>
      </c>
      <c r="C48" s="35" t="s">
        <v>433</v>
      </c>
      <c r="D48" s="38" t="s">
        <v>568</v>
      </c>
      <c r="E48" s="37">
        <v>35326</v>
      </c>
      <c r="F48" s="45">
        <v>0.00019155092592592593</v>
      </c>
      <c r="G48" s="45">
        <v>4.6296296296296294E-05</v>
      </c>
      <c r="H48" s="45">
        <v>0.000405787037037037</v>
      </c>
      <c r="I48" s="45">
        <v>2.3148148148148147E-05</v>
      </c>
      <c r="J48" s="44">
        <f>'сборка разборка АК'!$F48+'сборка разборка АК'!$G48+'сборка разборка АК'!$H48+'сборка разборка АК'!$I48</f>
        <v>0.0006667824074074074</v>
      </c>
      <c r="K48" s="47">
        <v>18</v>
      </c>
    </row>
    <row r="49" spans="1:11" ht="15">
      <c r="A49" s="35">
        <v>7</v>
      </c>
      <c r="B49" s="36" t="str">
        <f>LOOKUP('сборка разборка АК'!$A49,Команды!$A$4:$A$30,Команды!$B$4:$B$30)</f>
        <v>Клинский район М.О.</v>
      </c>
      <c r="C49" s="35" t="s">
        <v>60</v>
      </c>
      <c r="D49" s="38" t="s">
        <v>568</v>
      </c>
      <c r="E49" s="37">
        <v>35204</v>
      </c>
      <c r="F49" s="45">
        <v>0.00022581018518518523</v>
      </c>
      <c r="G49" s="45">
        <v>4.6296296296296294E-05</v>
      </c>
      <c r="H49" s="45">
        <v>0.0003913194444444444</v>
      </c>
      <c r="I49" s="45">
        <v>2.3148148148148147E-05</v>
      </c>
      <c r="J49" s="44">
        <f>'сборка разборка АК'!$F49+'сборка разборка АК'!$G49+'сборка разборка АК'!$H49+'сборка разборка АК'!$I49</f>
        <v>0.000686574074074074</v>
      </c>
      <c r="K49" s="47">
        <v>19</v>
      </c>
    </row>
    <row r="50" spans="1:11" ht="15">
      <c r="A50" s="35">
        <v>15</v>
      </c>
      <c r="B50" s="36" t="str">
        <f>LOOKUP('сборка разборка АК'!$A50,Команды!$A$4:$A$30,Команды!$B$4:$B$30)</f>
        <v>Тамбовская область </v>
      </c>
      <c r="C50" s="35" t="s">
        <v>151</v>
      </c>
      <c r="D50" s="38" t="s">
        <v>568</v>
      </c>
      <c r="E50" s="37">
        <v>35175</v>
      </c>
      <c r="F50" s="45">
        <v>0.00014780092592592593</v>
      </c>
      <c r="G50" s="45"/>
      <c r="H50" s="45">
        <v>0.0005027777777777778</v>
      </c>
      <c r="I50" s="45">
        <v>4.6296296296296294E-05</v>
      </c>
      <c r="J50" s="44">
        <f>'сборка разборка АК'!$F50+'сборка разборка АК'!$G50+'сборка разборка АК'!$H50+'сборка разборка АК'!$I50</f>
        <v>0.000696875</v>
      </c>
      <c r="K50" s="47">
        <v>20</v>
      </c>
    </row>
    <row r="51" spans="1:11" ht="15">
      <c r="A51" s="35">
        <v>30</v>
      </c>
      <c r="B51" s="36" t="str">
        <f>LOOKUP('сборка разборка АК'!$A51,Команды!$A$4:$A$30,Команды!$B$4:$B$30)</f>
        <v>Ярославская область</v>
      </c>
      <c r="C51" s="35" t="s">
        <v>282</v>
      </c>
      <c r="D51" s="38" t="s">
        <v>568</v>
      </c>
      <c r="E51" s="37">
        <v>36288</v>
      </c>
      <c r="F51" s="45">
        <v>0.00019016203703703705</v>
      </c>
      <c r="G51" s="45">
        <v>2.3148148148148147E-05</v>
      </c>
      <c r="H51" s="45">
        <v>0.0004629629629629629</v>
      </c>
      <c r="I51" s="45">
        <v>2.3148148148148147E-05</v>
      </c>
      <c r="J51" s="44">
        <f>'сборка разборка АК'!$F51+'сборка разборка АК'!$G51+'сборка разборка АК'!$H51+'сборка разборка АК'!$I51</f>
        <v>0.0006994212962962962</v>
      </c>
      <c r="K51" s="47">
        <v>21</v>
      </c>
    </row>
    <row r="52" spans="1:11" ht="15">
      <c r="A52" s="35">
        <v>9</v>
      </c>
      <c r="B52" s="36" t="str">
        <f>LOOKUP('сборка разборка АК'!$A52,Команды!$A$4:$A$30,Команды!$B$4:$B$30)</f>
        <v>Зендиковская школа Каширский район М.О.</v>
      </c>
      <c r="C52" s="35" t="s">
        <v>91</v>
      </c>
      <c r="D52" s="38" t="s">
        <v>568</v>
      </c>
      <c r="E52" s="37">
        <v>35121</v>
      </c>
      <c r="F52" s="45">
        <v>0.0003201388888888889</v>
      </c>
      <c r="G52" s="45"/>
      <c r="H52" s="45">
        <v>0.0003962962962962963</v>
      </c>
      <c r="I52" s="45"/>
      <c r="J52" s="44">
        <f>'сборка разборка АК'!$F52+'сборка разборка АК'!$G52+'сборка разборка АК'!$H52+'сборка разборка АК'!$I52</f>
        <v>0.0007164351851851852</v>
      </c>
      <c r="K52" s="47">
        <v>22</v>
      </c>
    </row>
    <row r="53" spans="1:11" ht="15">
      <c r="A53" s="35">
        <v>32</v>
      </c>
      <c r="B53" s="36" t="str">
        <f>LOOKUP('сборка разборка АК'!$A53,Команды!$A$4:$A$30,Команды!$B$4:$B$30)</f>
        <v>Республика Татарстан</v>
      </c>
      <c r="C53" s="35" t="s">
        <v>406</v>
      </c>
      <c r="D53" s="38" t="s">
        <v>568</v>
      </c>
      <c r="E53" s="37">
        <v>35487</v>
      </c>
      <c r="F53" s="45">
        <v>0.00023541666666666668</v>
      </c>
      <c r="G53" s="45"/>
      <c r="H53" s="45">
        <v>0.00046701388888888883</v>
      </c>
      <c r="I53" s="45">
        <v>2.3148148148148147E-05</v>
      </c>
      <c r="J53" s="44">
        <f>'сборка разборка АК'!$F53+'сборка разборка АК'!$G53+'сборка разборка АК'!$H53+'сборка разборка АК'!$I53</f>
        <v>0.0007255787037037037</v>
      </c>
      <c r="K53" s="47">
        <v>23</v>
      </c>
    </row>
    <row r="54" spans="1:11" ht="15">
      <c r="A54" s="35">
        <v>4</v>
      </c>
      <c r="B54" s="36" t="str">
        <f>LOOKUP('сборка разборка АК'!$A54,Команды!$A$4:$A$30,Команды!$B$4:$B$30)</f>
        <v>Клуб "Добрыня" ОДОН ВВ МВД РФ</v>
      </c>
      <c r="C54" s="35" t="s">
        <v>6</v>
      </c>
      <c r="D54" s="38" t="s">
        <v>568</v>
      </c>
      <c r="E54" s="37">
        <v>35255</v>
      </c>
      <c r="F54" s="45">
        <v>0.0002877314814814815</v>
      </c>
      <c r="G54" s="45">
        <v>4.6296296296296294E-05</v>
      </c>
      <c r="H54" s="45">
        <v>0.00042430555555555554</v>
      </c>
      <c r="I54" s="45">
        <v>4.6296296296296294E-05</v>
      </c>
      <c r="J54" s="44">
        <f>'сборка разборка АК'!$F54+'сборка разборка АК'!$G54+'сборка разборка АК'!$H54+'сборка разборка АК'!$I54</f>
        <v>0.0008046296296296296</v>
      </c>
      <c r="K54" s="47">
        <v>24</v>
      </c>
    </row>
    <row r="55" spans="1:11" ht="15">
      <c r="A55" s="35">
        <v>10</v>
      </c>
      <c r="B55" s="36" t="str">
        <f>LOOKUP('сборка разборка АК'!$A55,Команды!$A$4:$A$30,Команды!$B$4:$B$30)</f>
        <v>Липецкая область</v>
      </c>
      <c r="C55" s="35" t="s">
        <v>104</v>
      </c>
      <c r="D55" s="38" t="s">
        <v>568</v>
      </c>
      <c r="E55" s="37">
        <v>35154</v>
      </c>
      <c r="F55" s="45">
        <v>0.00026215277777777776</v>
      </c>
      <c r="G55" s="45">
        <v>2.3148148148148147E-05</v>
      </c>
      <c r="H55" s="45">
        <v>0.000472800925925926</v>
      </c>
      <c r="I55" s="45">
        <v>6.944444444444444E-05</v>
      </c>
      <c r="J55" s="44">
        <f>'сборка разборка АК'!$F55+'сборка разборка АК'!$G55+'сборка разборка АК'!$H55+'сборка разборка АК'!$I55</f>
        <v>0.0008275462962962964</v>
      </c>
      <c r="K55" s="47">
        <v>25</v>
      </c>
    </row>
    <row r="56" spans="1:11" ht="15">
      <c r="A56" s="35">
        <v>35</v>
      </c>
      <c r="B56" s="36" t="str">
        <f>LOOKUP('сборка разборка АК'!$A56,Команды!$A$4:$A$30,Команды!$B$4:$B$30)</f>
        <v>Пушкинский район М.О.</v>
      </c>
      <c r="C56" s="35" t="s">
        <v>202</v>
      </c>
      <c r="D56" s="38" t="s">
        <v>568</v>
      </c>
      <c r="E56" s="37">
        <v>34778</v>
      </c>
      <c r="F56" s="45">
        <v>0.00037152777777777775</v>
      </c>
      <c r="G56" s="45">
        <v>4.6296296296296294E-05</v>
      </c>
      <c r="H56" s="45">
        <v>0.0005097222222222223</v>
      </c>
      <c r="I56" s="45"/>
      <c r="J56" s="44">
        <f>'сборка разборка АК'!$F56+'сборка разборка АК'!$G56+'сборка разборка АК'!$H56+'сборка разборка АК'!$I56</f>
        <v>0.0009275462962962963</v>
      </c>
      <c r="K56" s="47">
        <v>26</v>
      </c>
    </row>
    <row r="57" spans="1:11" ht="15">
      <c r="A57" s="35">
        <v>6</v>
      </c>
      <c r="B57" s="36" t="str">
        <f>LOOKUP('сборка разборка АК'!$A57,Команды!$A$4:$A$30,Команды!$B$4:$B$30)</f>
        <v>Городской округ Домодедово М.О.</v>
      </c>
      <c r="C57" s="35" t="s">
        <v>49</v>
      </c>
      <c r="D57" s="38" t="s">
        <v>568</v>
      </c>
      <c r="E57" s="37">
        <v>35578</v>
      </c>
      <c r="F57" s="45">
        <v>0.0002578703703703704</v>
      </c>
      <c r="G57" s="45">
        <v>2.3148148148148147E-05</v>
      </c>
      <c r="H57" s="45">
        <v>0.0006263888888888889</v>
      </c>
      <c r="I57" s="45">
        <v>4.6296296296296294E-05</v>
      </c>
      <c r="J57" s="44">
        <f>'сборка разборка АК'!$F57+'сборка разборка АК'!$G57+'сборка разборка АК'!$H57+'сборка разборка АК'!$I57</f>
        <v>0.0009537037037037038</v>
      </c>
      <c r="K57" s="47">
        <v>27</v>
      </c>
    </row>
    <row r="59" ht="15">
      <c r="B59" s="18"/>
    </row>
    <row r="60" ht="15">
      <c r="B60" t="s">
        <v>624</v>
      </c>
    </row>
  </sheetData>
  <sheetProtection/>
  <mergeCells count="1">
    <mergeCell ref="B1:K1"/>
  </mergeCells>
  <printOptions/>
  <pageMargins left="0.7086614173228347" right="0.7086614173228347" top="0.7480314960629921" bottom="0.7480314960629921" header="0.31496062992125984" footer="0.31496062992125984"/>
  <pageSetup fitToHeight="6" fitToWidth="1" horizontalDpi="1200" verticalDpi="1200" orientation="landscape" paperSize="9" scale="80" r:id="rId2"/>
  <tableParts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G114"/>
  <sheetViews>
    <sheetView zoomScalePageLayoutView="0" workbookViewId="0" topLeftCell="B1">
      <selection activeCell="B1" sqref="B1:G1"/>
    </sheetView>
  </sheetViews>
  <sheetFormatPr defaultColWidth="9.140625" defaultRowHeight="15" outlineLevelCol="1"/>
  <cols>
    <col min="1" max="1" width="8.28125" style="0" hidden="1" customWidth="1" outlineLevel="1"/>
    <col min="2" max="2" width="52.00390625" style="0" bestFit="1" customWidth="1" collapsed="1"/>
    <col min="3" max="3" width="40.57421875" style="0" bestFit="1" customWidth="1"/>
    <col min="4" max="4" width="15.421875" style="0" customWidth="1" outlineLevel="1"/>
    <col min="5" max="5" width="4.57421875" style="0" bestFit="1" customWidth="1" outlineLevel="1"/>
    <col min="6" max="6" width="7.140625" style="0" bestFit="1" customWidth="1" outlineLevel="1"/>
    <col min="7" max="7" width="7.7109375" style="0" customWidth="1"/>
  </cols>
  <sheetData>
    <row r="1" spans="2:7" ht="22.5">
      <c r="B1" s="66" t="s">
        <v>647</v>
      </c>
      <c r="C1" s="66"/>
      <c r="D1" s="66"/>
      <c r="E1" s="66"/>
      <c r="F1" s="66"/>
      <c r="G1" s="66"/>
    </row>
    <row r="2" spans="2:7" ht="19.5">
      <c r="B2" s="18" t="s">
        <v>571</v>
      </c>
      <c r="C2" s="11"/>
      <c r="D2" s="11"/>
      <c r="E2" s="11"/>
      <c r="F2" s="11"/>
      <c r="G2" s="17" t="s">
        <v>580</v>
      </c>
    </row>
    <row r="3" spans="1:7" ht="15">
      <c r="A3" t="s">
        <v>347</v>
      </c>
      <c r="B3" t="s">
        <v>325</v>
      </c>
      <c r="C3" t="s">
        <v>346</v>
      </c>
      <c r="D3" t="s">
        <v>561</v>
      </c>
      <c r="E3" t="s">
        <v>567</v>
      </c>
      <c r="F3" t="s">
        <v>579</v>
      </c>
      <c r="G3" t="s">
        <v>566</v>
      </c>
    </row>
    <row r="4" spans="1:7" ht="15">
      <c r="A4" s="35">
        <v>13</v>
      </c>
      <c r="B4" s="36" t="str">
        <f>LOOKUP('полоса Штурм'!$A4,Команды!$A$4:$A$30,Команды!$B$4:$B$30)</f>
        <v>Тульская область"</v>
      </c>
      <c r="C4" s="35" t="s">
        <v>121</v>
      </c>
      <c r="D4" s="37">
        <v>35809</v>
      </c>
      <c r="E4" s="37" t="s">
        <v>569</v>
      </c>
      <c r="F4" s="45">
        <v>0.00023564814814814813</v>
      </c>
      <c r="G4" s="38">
        <v>1</v>
      </c>
    </row>
    <row r="5" spans="1:7" ht="15">
      <c r="A5" s="35">
        <v>14</v>
      </c>
      <c r="B5" s="36" t="str">
        <f>LOOKUP('полоса Штурм'!$A5,Команды!$A$4:$A$30,Команды!$B$4:$B$30)</f>
        <v>Клуб "Олимп" Шатурского района М.О.</v>
      </c>
      <c r="C5" s="35" t="s">
        <v>138</v>
      </c>
      <c r="D5" s="37">
        <v>35798</v>
      </c>
      <c r="E5" s="37" t="s">
        <v>569</v>
      </c>
      <c r="F5" s="45">
        <v>0.0002510416666666667</v>
      </c>
      <c r="G5" s="38">
        <v>2</v>
      </c>
    </row>
    <row r="6" spans="1:7" ht="15">
      <c r="A6" s="35">
        <v>9</v>
      </c>
      <c r="B6" s="36" t="str">
        <f>LOOKUP('полоса Штурм'!$A6,Команды!$A$4:$A$30,Команды!$B$4:$B$30)</f>
        <v>Зендиковская школа Каширский район М.О.</v>
      </c>
      <c r="C6" s="35" t="s">
        <v>532</v>
      </c>
      <c r="D6" s="37">
        <v>35285</v>
      </c>
      <c r="E6" s="37" t="s">
        <v>569</v>
      </c>
      <c r="F6" s="45">
        <v>0.0002716435185185185</v>
      </c>
      <c r="G6" s="38">
        <v>3</v>
      </c>
    </row>
    <row r="7" spans="1:7" ht="15">
      <c r="A7" s="35">
        <v>20</v>
      </c>
      <c r="B7" s="36" t="str">
        <f>LOOKUP('полоса Штурм'!$A7,Команды!$A$4:$A$30,Команды!$B$4:$B$30)</f>
        <v>Тверская область</v>
      </c>
      <c r="C7" s="35" t="s">
        <v>220</v>
      </c>
      <c r="D7" s="37">
        <v>35293</v>
      </c>
      <c r="E7" s="37" t="s">
        <v>569</v>
      </c>
      <c r="F7" s="45">
        <v>0.0002777777777777778</v>
      </c>
      <c r="G7" s="38">
        <v>4</v>
      </c>
    </row>
    <row r="8" spans="1:7" ht="15">
      <c r="A8" s="35">
        <v>17</v>
      </c>
      <c r="B8" s="36" t="str">
        <f>LOOKUP('полоса Штурм'!$A8,Команды!$A$4:$A$30,Команды!$B$4:$B$30)</f>
        <v>Клуб "Юные помощники милиции" г.Истры М.О.</v>
      </c>
      <c r="C8" s="35" t="s">
        <v>409</v>
      </c>
      <c r="D8" s="37">
        <v>35208</v>
      </c>
      <c r="E8" s="37" t="s">
        <v>569</v>
      </c>
      <c r="F8" s="45">
        <v>0.0002879629629629629</v>
      </c>
      <c r="G8" s="38">
        <v>5</v>
      </c>
    </row>
    <row r="9" spans="1:7" ht="15">
      <c r="A9" s="35">
        <v>14</v>
      </c>
      <c r="B9" s="36" t="str">
        <f>LOOKUP('полоса Штурм'!$A9,Команды!$A$4:$A$30,Команды!$B$4:$B$30)</f>
        <v>Клуб "Олимп" Шатурского района М.О.</v>
      </c>
      <c r="C9" s="35" t="s">
        <v>457</v>
      </c>
      <c r="D9" s="37">
        <v>36431</v>
      </c>
      <c r="E9" s="37" t="s">
        <v>569</v>
      </c>
      <c r="F9" s="45">
        <v>0.00029317129629629626</v>
      </c>
      <c r="G9" s="38">
        <v>6</v>
      </c>
    </row>
    <row r="10" spans="1:7" ht="15">
      <c r="A10" s="35">
        <v>5</v>
      </c>
      <c r="B10" s="36" t="str">
        <f>LOOKUP('полоса Штурм'!$A10,Команды!$A$4:$A$30,Команды!$B$4:$B$30)</f>
        <v>Рузский район М.О.</v>
      </c>
      <c r="C10" s="35" t="s">
        <v>29</v>
      </c>
      <c r="D10" s="37">
        <v>35473</v>
      </c>
      <c r="E10" s="37" t="s">
        <v>569</v>
      </c>
      <c r="F10" s="45">
        <v>0.0002957175925925926</v>
      </c>
      <c r="G10" s="38">
        <v>7</v>
      </c>
    </row>
    <row r="11" spans="1:7" ht="15">
      <c r="A11" s="35">
        <v>17</v>
      </c>
      <c r="B11" s="36" t="str">
        <f>LOOKUP('полоса Штурм'!$A11,Команды!$A$4:$A$30,Команды!$B$4:$B$30)</f>
        <v>Клуб "Юные помощники милиции" г.Истры М.О.</v>
      </c>
      <c r="C11" s="35" t="s">
        <v>189</v>
      </c>
      <c r="D11" s="37">
        <v>35224</v>
      </c>
      <c r="E11" s="37" t="s">
        <v>569</v>
      </c>
      <c r="F11" s="45">
        <v>0.0002972222222222222</v>
      </c>
      <c r="G11" s="38">
        <v>8</v>
      </c>
    </row>
    <row r="12" spans="1:7" ht="15">
      <c r="A12" s="35">
        <v>30</v>
      </c>
      <c r="B12" s="36" t="str">
        <f>LOOKUP('полоса Штурм'!$A12,Команды!$A$4:$A$30,Команды!$B$4:$B$30)</f>
        <v>Ярославская область</v>
      </c>
      <c r="C12" s="35" t="s">
        <v>449</v>
      </c>
      <c r="D12" s="37">
        <v>36075</v>
      </c>
      <c r="E12" s="37" t="s">
        <v>569</v>
      </c>
      <c r="F12" s="45">
        <v>0.0003047453703703703</v>
      </c>
      <c r="G12" s="38">
        <v>9</v>
      </c>
    </row>
    <row r="13" spans="1:7" ht="15">
      <c r="A13" s="35">
        <v>13</v>
      </c>
      <c r="B13" s="36" t="str">
        <f>LOOKUP('полоса Штурм'!$A13,Команды!$A$4:$A$30,Команды!$B$4:$B$30)</f>
        <v>Тульская область"</v>
      </c>
      <c r="C13" s="35" t="s">
        <v>429</v>
      </c>
      <c r="D13" s="37">
        <v>36103</v>
      </c>
      <c r="E13" s="37" t="s">
        <v>569</v>
      </c>
      <c r="F13" s="45">
        <v>0.00032488425925925925</v>
      </c>
      <c r="G13" s="38">
        <v>10</v>
      </c>
    </row>
    <row r="14" spans="1:7" ht="15">
      <c r="A14" s="35">
        <v>9</v>
      </c>
      <c r="B14" s="36" t="str">
        <f>LOOKUP('полоса Штурм'!$A14,Команды!$A$4:$A$30,Команды!$B$4:$B$30)</f>
        <v>Зендиковская школа Каширский район М.О.</v>
      </c>
      <c r="C14" s="35" t="s">
        <v>93</v>
      </c>
      <c r="D14" s="37">
        <v>35838</v>
      </c>
      <c r="E14" s="37" t="s">
        <v>569</v>
      </c>
      <c r="F14" s="45">
        <v>0.00032986111111111107</v>
      </c>
      <c r="G14" s="38">
        <v>11</v>
      </c>
    </row>
    <row r="15" spans="1:7" ht="15">
      <c r="A15" s="35">
        <v>34</v>
      </c>
      <c r="B15" s="36" t="str">
        <f>LOOKUP('полоса Штурм'!$A15,Команды!$A$4:$A$30,Команды!$B$4:$B$30)</f>
        <v>Ивановская область</v>
      </c>
      <c r="C15" s="35" t="s">
        <v>421</v>
      </c>
      <c r="D15" s="37">
        <v>35678</v>
      </c>
      <c r="E15" s="37" t="s">
        <v>569</v>
      </c>
      <c r="F15" s="45">
        <v>0.0003357638888888889</v>
      </c>
      <c r="G15" s="38">
        <v>12</v>
      </c>
    </row>
    <row r="16" spans="1:7" ht="15">
      <c r="A16" s="35">
        <v>32</v>
      </c>
      <c r="B16" s="36" t="str">
        <f>LOOKUP('полоса Штурм'!$A16,Команды!$A$4:$A$30,Команды!$B$4:$B$30)</f>
        <v>Республика Татарстан</v>
      </c>
      <c r="C16" s="35" t="s">
        <v>289</v>
      </c>
      <c r="D16" s="37">
        <v>35585</v>
      </c>
      <c r="E16" s="37" t="s">
        <v>569</v>
      </c>
      <c r="F16" s="45">
        <v>0.0003403935185185185</v>
      </c>
      <c r="G16" s="38">
        <v>13</v>
      </c>
    </row>
    <row r="17" spans="1:7" ht="15">
      <c r="A17" s="35">
        <v>34</v>
      </c>
      <c r="B17" s="36" t="str">
        <f>LOOKUP('полоса Штурм'!$A17,Команды!$A$4:$A$30,Команды!$B$4:$B$30)</f>
        <v>Ивановская область</v>
      </c>
      <c r="C17" s="35" t="s">
        <v>417</v>
      </c>
      <c r="D17" s="37">
        <v>35088</v>
      </c>
      <c r="E17" s="37" t="s">
        <v>569</v>
      </c>
      <c r="F17" s="45">
        <v>0.00034641203703703706</v>
      </c>
      <c r="G17" s="38">
        <v>14</v>
      </c>
    </row>
    <row r="18" spans="1:7" ht="15">
      <c r="A18" s="35">
        <v>25</v>
      </c>
      <c r="B18" s="36" t="str">
        <f>LOOKUP('полоса Штурм'!$A18,Команды!$A$4:$A$30,Команды!$B$4:$B$30)</f>
        <v>Воронежская область</v>
      </c>
      <c r="C18" s="35" t="s">
        <v>604</v>
      </c>
      <c r="D18" s="37">
        <v>35976</v>
      </c>
      <c r="E18" s="37" t="s">
        <v>569</v>
      </c>
      <c r="F18" s="45">
        <v>0.00034722222222222224</v>
      </c>
      <c r="G18" s="38">
        <v>15</v>
      </c>
    </row>
    <row r="19" spans="1:7" ht="15">
      <c r="A19" s="35">
        <v>37</v>
      </c>
      <c r="B19" s="36" t="str">
        <f>LOOKUP('полоса Штурм'!$A19,Команды!$A$4:$A$30,Команды!$B$4:$B$30)</f>
        <v>г.Москва</v>
      </c>
      <c r="C19" s="35" t="s">
        <v>335</v>
      </c>
      <c r="D19" s="37">
        <v>35595</v>
      </c>
      <c r="E19" s="37" t="s">
        <v>569</v>
      </c>
      <c r="F19" s="45">
        <v>0.00034722222222222224</v>
      </c>
      <c r="G19" s="38">
        <v>16</v>
      </c>
    </row>
    <row r="20" spans="1:7" ht="15">
      <c r="A20" s="35">
        <v>35</v>
      </c>
      <c r="B20" s="36" t="str">
        <f>LOOKUP('полоса Штурм'!$A20,Команды!$A$4:$A$30,Команды!$B$4:$B$30)</f>
        <v>Пушкинский район М.О.</v>
      </c>
      <c r="C20" s="35" t="s">
        <v>195</v>
      </c>
      <c r="D20" s="37">
        <v>35189</v>
      </c>
      <c r="E20" s="37" t="s">
        <v>569</v>
      </c>
      <c r="F20" s="45">
        <v>0.0003523148148148148</v>
      </c>
      <c r="G20" s="38">
        <v>17</v>
      </c>
    </row>
    <row r="21" spans="1:7" ht="15">
      <c r="A21" s="35">
        <v>25</v>
      </c>
      <c r="B21" s="36" t="str">
        <f>LOOKUP('полоса Штурм'!$A21,Команды!$A$4:$A$30,Команды!$B$4:$B$30)</f>
        <v>Воронежская область</v>
      </c>
      <c r="C21" s="35" t="s">
        <v>600</v>
      </c>
      <c r="D21" s="37">
        <v>35638</v>
      </c>
      <c r="E21" s="37" t="s">
        <v>569</v>
      </c>
      <c r="F21" s="45">
        <v>0.00035335648148148146</v>
      </c>
      <c r="G21" s="38">
        <v>18</v>
      </c>
    </row>
    <row r="22" spans="1:7" ht="15">
      <c r="A22" s="35">
        <v>23</v>
      </c>
      <c r="B22" s="36" t="str">
        <f>LOOKUP('полоса Штурм'!$A22,Команды!$A$4:$A$30,Команды!$B$4:$B$30)</f>
        <v>Курская область</v>
      </c>
      <c r="C22" s="35" t="s">
        <v>263</v>
      </c>
      <c r="D22" s="37">
        <v>36079</v>
      </c>
      <c r="E22" s="37" t="s">
        <v>569</v>
      </c>
      <c r="F22" s="45">
        <v>0.00035601851851851853</v>
      </c>
      <c r="G22" s="38">
        <v>19</v>
      </c>
    </row>
    <row r="23" spans="1:7" ht="15">
      <c r="A23" s="35">
        <v>36</v>
      </c>
      <c r="B23" s="36" t="str">
        <f>LOOKUP('полоса Штурм'!$A23,Команды!$A$4:$A$30,Команды!$B$4:$B$30)</f>
        <v>Гимназия "Дмитров" М.О.</v>
      </c>
      <c r="C23" s="35" t="s">
        <v>308</v>
      </c>
      <c r="D23" s="37">
        <v>35798</v>
      </c>
      <c r="E23" s="37" t="s">
        <v>569</v>
      </c>
      <c r="F23" s="45">
        <v>0.0003563657407407407</v>
      </c>
      <c r="G23" s="38">
        <v>20</v>
      </c>
    </row>
    <row r="24" spans="1:7" ht="15">
      <c r="A24" s="35">
        <v>20</v>
      </c>
      <c r="B24" s="36" t="str">
        <f>LOOKUP('полоса Штурм'!$A24,Команды!$A$4:$A$30,Команды!$B$4:$B$30)</f>
        <v>Тверская область</v>
      </c>
      <c r="C24" s="35" t="s">
        <v>223</v>
      </c>
      <c r="D24" s="37">
        <v>35783</v>
      </c>
      <c r="E24" s="37" t="s">
        <v>569</v>
      </c>
      <c r="F24" s="45">
        <v>0.00035879629629629635</v>
      </c>
      <c r="G24" s="38">
        <v>21</v>
      </c>
    </row>
    <row r="25" spans="1:7" ht="15">
      <c r="A25" s="35">
        <v>33</v>
      </c>
      <c r="B25" s="36" t="str">
        <f>LOOKUP('полоса Штурм'!$A25,Команды!$A$4:$A$30,Команды!$B$4:$B$30)</f>
        <v>Одинцовский район М.О.</v>
      </c>
      <c r="C25" s="35" t="s">
        <v>551</v>
      </c>
      <c r="D25" s="37">
        <v>35327</v>
      </c>
      <c r="E25" s="37" t="s">
        <v>569</v>
      </c>
      <c r="F25" s="45">
        <v>0.00035879629629629635</v>
      </c>
      <c r="G25" s="38">
        <v>22</v>
      </c>
    </row>
    <row r="26" spans="1:7" ht="15">
      <c r="A26" s="35">
        <v>35</v>
      </c>
      <c r="B26" s="36" t="str">
        <f>LOOKUP('полоса Штурм'!$A26,Команды!$A$4:$A$30,Команды!$B$4:$B$30)</f>
        <v>Пушкинский район М.О.</v>
      </c>
      <c r="C26" s="35" t="s">
        <v>193</v>
      </c>
      <c r="D26" s="37">
        <v>35326</v>
      </c>
      <c r="E26" s="37" t="s">
        <v>569</v>
      </c>
      <c r="F26" s="45">
        <v>0.0003778935185185185</v>
      </c>
      <c r="G26" s="38">
        <v>23</v>
      </c>
    </row>
    <row r="27" spans="1:7" ht="15">
      <c r="A27" s="35">
        <v>5</v>
      </c>
      <c r="B27" s="36" t="str">
        <f>LOOKUP('полоса Штурм'!$A27,Команды!$A$4:$A$30,Команды!$B$4:$B$30)</f>
        <v>Рузский район М.О.</v>
      </c>
      <c r="C27" s="35" t="s">
        <v>22</v>
      </c>
      <c r="D27" s="37">
        <v>35476</v>
      </c>
      <c r="E27" s="37" t="s">
        <v>569</v>
      </c>
      <c r="F27" s="45">
        <v>0.00039675925925925924</v>
      </c>
      <c r="G27" s="38">
        <v>24</v>
      </c>
    </row>
    <row r="28" spans="1:7" ht="15">
      <c r="A28" s="35">
        <v>37</v>
      </c>
      <c r="B28" s="36" t="str">
        <f>LOOKUP('полоса Штурм'!$A28,Команды!$A$4:$A$30,Команды!$B$4:$B$30)</f>
        <v>г.Москва</v>
      </c>
      <c r="C28" s="35" t="s">
        <v>330</v>
      </c>
      <c r="D28" s="37">
        <v>35275</v>
      </c>
      <c r="E28" s="37" t="s">
        <v>569</v>
      </c>
      <c r="F28" s="45">
        <v>0.0004050925925925926</v>
      </c>
      <c r="G28" s="38">
        <v>25</v>
      </c>
    </row>
    <row r="29" spans="1:7" ht="15">
      <c r="A29" s="35">
        <v>32</v>
      </c>
      <c r="B29" s="36" t="str">
        <f>LOOKUP('полоса Штурм'!$A29,Команды!$A$4:$A$30,Команды!$B$4:$B$30)</f>
        <v>Республика Татарстан</v>
      </c>
      <c r="C29" s="35" t="s">
        <v>279</v>
      </c>
      <c r="D29" s="37">
        <v>35488</v>
      </c>
      <c r="E29" s="37" t="s">
        <v>569</v>
      </c>
      <c r="F29" s="45">
        <v>0.00040729166666666664</v>
      </c>
      <c r="G29" s="38">
        <v>26</v>
      </c>
    </row>
    <row r="30" spans="1:7" ht="15">
      <c r="A30" s="35">
        <v>23</v>
      </c>
      <c r="B30" s="36" t="str">
        <f>LOOKUP('полоса Штурм'!$A30,Команды!$A$4:$A$30,Команды!$B$4:$B$30)</f>
        <v>Курская область</v>
      </c>
      <c r="C30" s="35" t="s">
        <v>261</v>
      </c>
      <c r="D30" s="37">
        <v>35540</v>
      </c>
      <c r="E30" s="37" t="s">
        <v>569</v>
      </c>
      <c r="F30" s="45">
        <v>0.0004127314814814814</v>
      </c>
      <c r="G30" s="38">
        <v>27</v>
      </c>
    </row>
    <row r="31" spans="1:7" ht="15">
      <c r="A31" s="35">
        <v>6</v>
      </c>
      <c r="B31" s="36" t="str">
        <f>LOOKUP('полоса Штурм'!$A31,Команды!$A$4:$A$30,Команды!$B$4:$B$30)</f>
        <v>Городской округ Домодедово М.О.</v>
      </c>
      <c r="C31" s="35" t="s">
        <v>44</v>
      </c>
      <c r="D31" s="37">
        <v>35223</v>
      </c>
      <c r="E31" s="37" t="s">
        <v>569</v>
      </c>
      <c r="F31" s="45">
        <v>0.00042824074074074075</v>
      </c>
      <c r="G31" s="38">
        <v>28</v>
      </c>
    </row>
    <row r="32" spans="1:7" ht="15">
      <c r="A32" s="35">
        <v>26</v>
      </c>
      <c r="B32" s="36" t="str">
        <f>LOOKUP('полоса Штурм'!$A32,Команды!$A$4:$A$30,Команды!$B$4:$B$30)</f>
        <v>Клуб "Пересвет" ОМОН ГУВД по МО (г. Сергиев Посад)</v>
      </c>
      <c r="C32" s="35" t="s">
        <v>614</v>
      </c>
      <c r="D32" s="37">
        <v>35593</v>
      </c>
      <c r="E32" s="37" t="s">
        <v>569</v>
      </c>
      <c r="F32" s="45">
        <v>0.00042824074074074075</v>
      </c>
      <c r="G32" s="38">
        <v>29</v>
      </c>
    </row>
    <row r="33" spans="1:7" ht="15">
      <c r="A33" s="35">
        <v>22</v>
      </c>
      <c r="B33" s="36" t="str">
        <f>LOOKUP('полоса Штурм'!$A33,Команды!$A$4:$A$30,Команды!$B$4:$B$30)</f>
        <v>Воскресенский район М.О.</v>
      </c>
      <c r="C33" s="35" t="s">
        <v>399</v>
      </c>
      <c r="D33" s="37">
        <v>35318</v>
      </c>
      <c r="E33" s="37" t="s">
        <v>569</v>
      </c>
      <c r="F33" s="45">
        <v>0.0004398148148148148</v>
      </c>
      <c r="G33" s="38">
        <v>30</v>
      </c>
    </row>
    <row r="34" spans="1:7" ht="15">
      <c r="A34" s="35">
        <v>31</v>
      </c>
      <c r="B34" s="36" t="str">
        <f>LOOKUP('полоса Штурм'!$A34,Команды!$A$4:$A$30,Команды!$B$4:$B$30)</f>
        <v>Ступинский район М.О.</v>
      </c>
      <c r="C34" s="35" t="s">
        <v>521</v>
      </c>
      <c r="D34" s="37">
        <v>35274</v>
      </c>
      <c r="E34" s="37" t="s">
        <v>569</v>
      </c>
      <c r="F34" s="45">
        <v>0.0004513888888888889</v>
      </c>
      <c r="G34" s="38">
        <v>31</v>
      </c>
    </row>
    <row r="35" spans="1:7" ht="15">
      <c r="A35" s="35">
        <v>33</v>
      </c>
      <c r="B35" s="36" t="str">
        <f>LOOKUP('полоса Штурм'!$A35,Команды!$A$4:$A$30,Команды!$B$4:$B$30)</f>
        <v>Одинцовский район М.О.</v>
      </c>
      <c r="C35" s="35" t="s">
        <v>552</v>
      </c>
      <c r="D35" s="37">
        <v>35509</v>
      </c>
      <c r="E35" s="37" t="s">
        <v>569</v>
      </c>
      <c r="F35" s="45">
        <v>0.0004513888888888889</v>
      </c>
      <c r="G35" s="38">
        <v>32</v>
      </c>
    </row>
    <row r="36" spans="1:7" ht="15">
      <c r="A36" s="35">
        <v>22</v>
      </c>
      <c r="B36" s="36" t="str">
        <f>LOOKUP('полоса Штурм'!$A36,Команды!$A$4:$A$30,Команды!$B$4:$B$30)</f>
        <v>Воскресенский район М.О.</v>
      </c>
      <c r="C36" s="35" t="s">
        <v>249</v>
      </c>
      <c r="D36" s="37">
        <v>35320</v>
      </c>
      <c r="E36" s="37" t="s">
        <v>569</v>
      </c>
      <c r="F36" s="45">
        <v>0.0004629629629629629</v>
      </c>
      <c r="G36" s="38">
        <v>33</v>
      </c>
    </row>
    <row r="37" spans="1:7" ht="15">
      <c r="A37" s="35">
        <v>24</v>
      </c>
      <c r="B37" s="36" t="str">
        <f>LOOKUP('полоса Штурм'!$A37,Команды!$A$4:$A$30,Команды!$B$4:$B$30)</f>
        <v>Клуб "Русич" ОМСН КМ ГУВД по М.О.</v>
      </c>
      <c r="C37" s="35" t="s">
        <v>240</v>
      </c>
      <c r="D37" s="37">
        <v>35544</v>
      </c>
      <c r="E37" s="37" t="s">
        <v>569</v>
      </c>
      <c r="F37" s="45">
        <v>0.00047743055555555554</v>
      </c>
      <c r="G37" s="38">
        <v>34</v>
      </c>
    </row>
    <row r="38" spans="1:7" ht="15">
      <c r="A38" s="35">
        <v>24</v>
      </c>
      <c r="B38" s="36" t="str">
        <f>LOOKUP('полоса Штурм'!$A38,Команды!$A$4:$A$30,Команды!$B$4:$B$30)</f>
        <v>Клуб "Русич" ОМСН КМ ГУВД по М.О.</v>
      </c>
      <c r="C38" s="35" t="s">
        <v>243</v>
      </c>
      <c r="D38" s="37">
        <v>35728</v>
      </c>
      <c r="E38" s="37" t="s">
        <v>569</v>
      </c>
      <c r="F38" s="45">
        <v>0.00048136574074074076</v>
      </c>
      <c r="G38" s="38">
        <v>35</v>
      </c>
    </row>
    <row r="39" spans="1:7" ht="15">
      <c r="A39" s="35">
        <v>7</v>
      </c>
      <c r="B39" s="36" t="str">
        <f>LOOKUP('полоса Штурм'!$A39,Команды!$A$4:$A$30,Команды!$B$4:$B$30)</f>
        <v>Клинский район М.О.</v>
      </c>
      <c r="C39" s="35" t="s">
        <v>63</v>
      </c>
      <c r="D39" s="37">
        <v>35279</v>
      </c>
      <c r="E39" s="37" t="s">
        <v>569</v>
      </c>
      <c r="F39" s="45">
        <v>0.0004976851851851852</v>
      </c>
      <c r="G39" s="38">
        <v>36</v>
      </c>
    </row>
    <row r="40" spans="1:7" ht="15">
      <c r="A40" s="35">
        <v>31</v>
      </c>
      <c r="B40" s="36" t="str">
        <f>LOOKUP('полоса Штурм'!$A40,Команды!$A$4:$A$30,Команды!$B$4:$B$30)</f>
        <v>Ступинский район М.О.</v>
      </c>
      <c r="C40" s="35" t="s">
        <v>515</v>
      </c>
      <c r="D40" s="37">
        <v>35269</v>
      </c>
      <c r="E40" s="37" t="s">
        <v>569</v>
      </c>
      <c r="F40" s="45">
        <v>0.0005430555555555556</v>
      </c>
      <c r="G40" s="38">
        <v>37</v>
      </c>
    </row>
    <row r="41" spans="1:7" ht="15">
      <c r="A41" s="35">
        <v>7</v>
      </c>
      <c r="B41" s="36" t="str">
        <f>LOOKUP('полоса Штурм'!$A41,Команды!$A$4:$A$30,Команды!$B$4:$B$30)</f>
        <v>Клинский район М.О.</v>
      </c>
      <c r="C41" s="35" t="s">
        <v>66</v>
      </c>
      <c r="D41" s="37">
        <v>35143</v>
      </c>
      <c r="E41" s="37" t="s">
        <v>569</v>
      </c>
      <c r="F41" s="45">
        <v>0.0005555555555555556</v>
      </c>
      <c r="G41" s="38">
        <v>38</v>
      </c>
    </row>
    <row r="42" spans="1:7" ht="15">
      <c r="A42" s="35">
        <v>30</v>
      </c>
      <c r="B42" s="36" t="str">
        <f>LOOKUP('полоса Штурм'!$A42,Команды!$A$4:$A$30,Команды!$B$4:$B$30)</f>
        <v>Ярославская область</v>
      </c>
      <c r="C42" s="35" t="s">
        <v>451</v>
      </c>
      <c r="D42" s="37">
        <v>35238</v>
      </c>
      <c r="E42" s="37" t="s">
        <v>569</v>
      </c>
      <c r="F42" s="45">
        <v>0.0006134259259259259</v>
      </c>
      <c r="G42" s="38">
        <v>39</v>
      </c>
    </row>
    <row r="43" spans="1:7" ht="15">
      <c r="A43" s="35">
        <v>6</v>
      </c>
      <c r="B43" s="36" t="str">
        <f>LOOKUP('полоса Штурм'!$A43,Команды!$A$4:$A$30,Команды!$B$4:$B$30)</f>
        <v>Городской округ Домодедово М.О.</v>
      </c>
      <c r="C43" s="35" t="s">
        <v>43</v>
      </c>
      <c r="D43" s="37">
        <v>35341</v>
      </c>
      <c r="E43" s="37" t="s">
        <v>569</v>
      </c>
      <c r="F43" s="45">
        <v>0.000636574074074074</v>
      </c>
      <c r="G43" s="38">
        <v>40</v>
      </c>
    </row>
    <row r="44" spans="1:7" ht="15">
      <c r="A44" s="35">
        <v>15</v>
      </c>
      <c r="B44" s="36" t="str">
        <f>LOOKUP('полоса Штурм'!$A44,Команды!$A$4:$A$30,Команды!$B$4:$B$30)</f>
        <v>Тамбовская область </v>
      </c>
      <c r="C44" s="35" t="s">
        <v>155</v>
      </c>
      <c r="D44" s="37">
        <v>35166</v>
      </c>
      <c r="E44" s="37" t="s">
        <v>569</v>
      </c>
      <c r="F44" s="45">
        <v>0.000636574074074074</v>
      </c>
      <c r="G44" s="38">
        <v>41</v>
      </c>
    </row>
    <row r="45" spans="1:7" ht="15">
      <c r="A45" s="35">
        <v>8</v>
      </c>
      <c r="B45" s="36" t="str">
        <f>LOOKUP('полоса Штурм'!$A45,Команды!$A$4:$A$30,Команды!$B$4:$B$30)</f>
        <v>Клуб "Энергия" Шатурского района М.О.</v>
      </c>
      <c r="C45" s="35" t="s">
        <v>74</v>
      </c>
      <c r="D45" s="37">
        <v>35696</v>
      </c>
      <c r="E45" s="37" t="s">
        <v>569</v>
      </c>
      <c r="F45" s="45">
        <v>0.0006712962962962962</v>
      </c>
      <c r="G45" s="38">
        <v>42</v>
      </c>
    </row>
    <row r="46" spans="1:7" ht="15">
      <c r="A46" s="35">
        <v>16</v>
      </c>
      <c r="B46" s="36" t="str">
        <f>LOOKUP('полоса Штурм'!$A46,Команды!$A$4:$A$30,Команды!$B$4:$B$30)</f>
        <v>Смоленская область</v>
      </c>
      <c r="C46" s="35" t="s">
        <v>168</v>
      </c>
      <c r="D46" s="37">
        <v>35486</v>
      </c>
      <c r="E46" s="37" t="s">
        <v>569</v>
      </c>
      <c r="F46" s="45">
        <v>0.0006944444444444445</v>
      </c>
      <c r="G46" s="38">
        <v>43</v>
      </c>
    </row>
    <row r="47" spans="1:7" ht="15">
      <c r="A47" s="35">
        <v>15</v>
      </c>
      <c r="B47" s="36" t="str">
        <f>LOOKUP('полоса Штурм'!$A47,Команды!$A$4:$A$30,Команды!$B$4:$B$30)</f>
        <v>Тамбовская область </v>
      </c>
      <c r="C47" s="35" t="s">
        <v>156</v>
      </c>
      <c r="D47" s="37">
        <v>35658</v>
      </c>
      <c r="E47" s="37" t="s">
        <v>569</v>
      </c>
      <c r="F47" s="45">
        <v>0.0007060185185185185</v>
      </c>
      <c r="G47" s="38">
        <v>44</v>
      </c>
    </row>
    <row r="48" spans="1:7" ht="15">
      <c r="A48" s="35">
        <v>16</v>
      </c>
      <c r="B48" s="36" t="str">
        <f>LOOKUP('полоса Штурм'!$A48,Команды!$A$4:$A$30,Команды!$B$4:$B$30)</f>
        <v>Смоленская область</v>
      </c>
      <c r="C48" s="35" t="s">
        <v>177</v>
      </c>
      <c r="D48" s="37">
        <v>35257</v>
      </c>
      <c r="E48" s="37" t="s">
        <v>569</v>
      </c>
      <c r="F48" s="45">
        <v>0.0007523148148148147</v>
      </c>
      <c r="G48" s="38">
        <v>45</v>
      </c>
    </row>
    <row r="49" spans="1:7" ht="15">
      <c r="A49" s="35">
        <v>10</v>
      </c>
      <c r="B49" s="36" t="str">
        <f>LOOKUP('полоса Штурм'!$A49,Команды!$A$4:$A$30,Команды!$B$4:$B$30)</f>
        <v>Липецкая область</v>
      </c>
      <c r="C49" s="35" t="s">
        <v>491</v>
      </c>
      <c r="D49" s="37">
        <v>35347</v>
      </c>
      <c r="E49" s="37" t="s">
        <v>569</v>
      </c>
      <c r="F49" s="45">
        <v>0.0008333333333333334</v>
      </c>
      <c r="G49" s="38">
        <v>46</v>
      </c>
    </row>
    <row r="50" spans="1:7" ht="15">
      <c r="A50" s="35">
        <v>8</v>
      </c>
      <c r="B50" s="36" t="str">
        <f>LOOKUP('полоса Штурм'!$A50,Команды!$A$4:$A$30,Команды!$B$4:$B$30)</f>
        <v>Клуб "Энергия" Шатурского района М.О.</v>
      </c>
      <c r="C50" s="35" t="s">
        <v>75</v>
      </c>
      <c r="D50" s="37">
        <v>35257</v>
      </c>
      <c r="E50" s="37" t="s">
        <v>569</v>
      </c>
      <c r="F50" s="45">
        <v>0.0008796296296296296</v>
      </c>
      <c r="G50" s="38">
        <v>47</v>
      </c>
    </row>
    <row r="51" spans="1:7" ht="15">
      <c r="A51" s="35">
        <v>4</v>
      </c>
      <c r="B51" s="36" t="str">
        <f>LOOKUP('полоса Штурм'!$A51,Команды!$A$4:$A$30,Команды!$B$4:$B$30)</f>
        <v>Клуб "Добрыня" ОДОН ВВ МВД РФ</v>
      </c>
      <c r="C51" s="35" t="s">
        <v>17</v>
      </c>
      <c r="D51" s="37">
        <v>35271</v>
      </c>
      <c r="E51" s="37" t="s">
        <v>569</v>
      </c>
      <c r="F51" s="45">
        <v>0.0009606481481481481</v>
      </c>
      <c r="G51" s="38">
        <v>48</v>
      </c>
    </row>
    <row r="52" spans="1:7" ht="15">
      <c r="A52" s="35">
        <v>26</v>
      </c>
      <c r="B52" s="36" t="str">
        <f>LOOKUP('полоса Штурм'!$A52,Команды!$A$4:$A$30,Команды!$B$4:$B$30)</f>
        <v>Клуб "Пересвет" ОМОН ГУВД по МО (г. Сергиев Посад)</v>
      </c>
      <c r="C52" s="35" t="s">
        <v>615</v>
      </c>
      <c r="D52" s="37">
        <v>35737</v>
      </c>
      <c r="E52" s="37" t="s">
        <v>569</v>
      </c>
      <c r="F52" s="45">
        <v>0.0010069444444444444</v>
      </c>
      <c r="G52" s="38">
        <v>49</v>
      </c>
    </row>
    <row r="53" spans="1:7" ht="15">
      <c r="A53" s="35">
        <v>4</v>
      </c>
      <c r="B53" s="36" t="str">
        <f>LOOKUP('полоса Штурм'!$A53,Команды!$A$4:$A$30,Команды!$B$4:$B$30)</f>
        <v>Клуб "Добрыня" ОДОН ВВ МВД РФ</v>
      </c>
      <c r="C53" s="35" t="s">
        <v>11</v>
      </c>
      <c r="D53" s="37">
        <v>35899</v>
      </c>
      <c r="E53" s="37" t="s">
        <v>569</v>
      </c>
      <c r="F53" s="45">
        <v>0.0010763888888888889</v>
      </c>
      <c r="G53" s="38">
        <v>50</v>
      </c>
    </row>
    <row r="54" spans="1:7" ht="15">
      <c r="A54" s="35">
        <v>12</v>
      </c>
      <c r="B54" s="36" t="str">
        <f>LOOKUP('полоса Штурм'!$A54,Команды!$A$4:$A$30,Команды!$B$4:$B$30)</f>
        <v>Владимирская область</v>
      </c>
      <c r="C54" s="35" t="s">
        <v>466</v>
      </c>
      <c r="D54" s="37">
        <v>35662</v>
      </c>
      <c r="E54" s="37" t="s">
        <v>569</v>
      </c>
      <c r="F54" s="45">
        <v>0.0010763888888888889</v>
      </c>
      <c r="G54" s="38">
        <v>51</v>
      </c>
    </row>
    <row r="55" spans="1:7" ht="15">
      <c r="A55" s="35">
        <v>10</v>
      </c>
      <c r="B55" s="36" t="str">
        <f>LOOKUP('полоса Штурм'!$A55,Команды!$A$4:$A$30,Команды!$B$4:$B$30)</f>
        <v>Липецкая область</v>
      </c>
      <c r="C55" s="35" t="s">
        <v>109</v>
      </c>
      <c r="D55" s="37">
        <v>35338</v>
      </c>
      <c r="E55" s="37" t="s">
        <v>569</v>
      </c>
      <c r="F55" s="45">
        <v>0.0012384259259259258</v>
      </c>
      <c r="G55" s="38">
        <v>52</v>
      </c>
    </row>
    <row r="56" spans="1:7" ht="15">
      <c r="A56" s="35">
        <v>36</v>
      </c>
      <c r="B56" s="36" t="str">
        <f>LOOKUP('полоса Штурм'!$A56,Команды!$A$4:$A$30,Команды!$B$4:$B$30)</f>
        <v>Гимназия "Дмитров" М.О.</v>
      </c>
      <c r="C56" s="35" t="s">
        <v>311</v>
      </c>
      <c r="D56" s="37">
        <v>35201</v>
      </c>
      <c r="E56" s="37" t="s">
        <v>569</v>
      </c>
      <c r="F56" s="45">
        <v>0.0012962962962962963</v>
      </c>
      <c r="G56" s="38">
        <v>53</v>
      </c>
    </row>
    <row r="57" spans="1:7" ht="15">
      <c r="A57" s="35">
        <v>12</v>
      </c>
      <c r="B57" s="36" t="str">
        <f>LOOKUP('полоса Штурм'!$A57,Команды!$A$4:$A$30,Команды!$B$4:$B$30)</f>
        <v>Владимирская область</v>
      </c>
      <c r="C57" s="35" t="s">
        <v>464</v>
      </c>
      <c r="D57" s="37">
        <v>36130</v>
      </c>
      <c r="E57" s="37" t="s">
        <v>569</v>
      </c>
      <c r="F57" s="45">
        <v>0.003043981481481482</v>
      </c>
      <c r="G57" s="38">
        <v>54</v>
      </c>
    </row>
    <row r="58" spans="1:7" ht="15">
      <c r="A58" s="35">
        <v>14</v>
      </c>
      <c r="B58" s="36" t="str">
        <f>LOOKUP('полоса Штурм'!$A58,Команды!$A$4:$A$30,Команды!$B$4:$B$30)</f>
        <v>Клуб "Олимп" Шатурского района М.О.</v>
      </c>
      <c r="C58" s="35" t="s">
        <v>460</v>
      </c>
      <c r="D58" s="37">
        <v>35142</v>
      </c>
      <c r="E58" s="37" t="s">
        <v>568</v>
      </c>
      <c r="F58" s="45">
        <v>0.00020532407407407405</v>
      </c>
      <c r="G58" s="38">
        <v>1</v>
      </c>
    </row>
    <row r="59" spans="1:7" ht="15">
      <c r="A59" s="35">
        <v>13</v>
      </c>
      <c r="B59" s="36" t="str">
        <f>LOOKUP('полоса Штурм'!$A59,Команды!$A$4:$A$30,Команды!$B$4:$B$30)</f>
        <v>Тульская область"</v>
      </c>
      <c r="C59" s="35" t="s">
        <v>125</v>
      </c>
      <c r="D59" s="37">
        <v>35307</v>
      </c>
      <c r="E59" s="37" t="s">
        <v>568</v>
      </c>
      <c r="F59" s="45">
        <v>0.00020624999999999997</v>
      </c>
      <c r="G59" s="38">
        <v>2</v>
      </c>
    </row>
    <row r="60" spans="1:7" ht="15">
      <c r="A60" s="35">
        <v>17</v>
      </c>
      <c r="B60" s="36" t="str">
        <f>LOOKUP('полоса Штурм'!$A60,Команды!$A$4:$A$30,Команды!$B$4:$B$30)</f>
        <v>Клуб "Юные помощники милиции" г.Истры М.О.</v>
      </c>
      <c r="C60" s="35" t="s">
        <v>178</v>
      </c>
      <c r="D60" s="37">
        <v>35261</v>
      </c>
      <c r="E60" s="37" t="s">
        <v>568</v>
      </c>
      <c r="F60" s="45">
        <v>0.00021655092592592594</v>
      </c>
      <c r="G60" s="38">
        <v>3</v>
      </c>
    </row>
    <row r="61" spans="1:7" ht="15">
      <c r="A61" s="35">
        <v>35</v>
      </c>
      <c r="B61" s="36" t="str">
        <f>LOOKUP('полоса Штурм'!$A61,Команды!$A$4:$A$30,Команды!$B$4:$B$30)</f>
        <v>Пушкинский район М.О.</v>
      </c>
      <c r="C61" s="35" t="s">
        <v>203</v>
      </c>
      <c r="D61" s="37">
        <v>34868</v>
      </c>
      <c r="E61" s="37" t="s">
        <v>568</v>
      </c>
      <c r="F61" s="45">
        <v>0.00022199074074074073</v>
      </c>
      <c r="G61" s="38">
        <v>4</v>
      </c>
    </row>
    <row r="62" spans="1:7" ht="15">
      <c r="A62" s="35">
        <v>17</v>
      </c>
      <c r="B62" s="36" t="str">
        <f>LOOKUP('полоса Штурм'!$A62,Команды!$A$4:$A$30,Команды!$B$4:$B$30)</f>
        <v>Клуб "Юные помощники милиции" г.Истры М.О.</v>
      </c>
      <c r="C62" s="35" t="s">
        <v>407</v>
      </c>
      <c r="D62" s="37">
        <v>35151</v>
      </c>
      <c r="E62" s="37" t="s">
        <v>568</v>
      </c>
      <c r="F62" s="45">
        <v>0.00022245370370370369</v>
      </c>
      <c r="G62" s="38">
        <v>5</v>
      </c>
    </row>
    <row r="63" spans="1:7" ht="15">
      <c r="A63" s="35">
        <v>5</v>
      </c>
      <c r="B63" s="36" t="str">
        <f>LOOKUP('полоса Штурм'!$A63,Команды!$A$4:$A$30,Команды!$B$4:$B$30)</f>
        <v>Рузский район М.О.</v>
      </c>
      <c r="C63" s="35" t="s">
        <v>32</v>
      </c>
      <c r="D63" s="37">
        <v>35826</v>
      </c>
      <c r="E63" s="37" t="s">
        <v>568</v>
      </c>
      <c r="F63" s="45">
        <v>0.00022569444444444446</v>
      </c>
      <c r="G63" s="38">
        <v>6</v>
      </c>
    </row>
    <row r="64" spans="1:7" ht="15">
      <c r="A64" s="35">
        <v>23</v>
      </c>
      <c r="B64" s="36" t="str">
        <f>LOOKUP('полоса Штурм'!$A64,Команды!$A$4:$A$30,Команды!$B$4:$B$30)</f>
        <v>Курская область</v>
      </c>
      <c r="C64" s="35" t="s">
        <v>257</v>
      </c>
      <c r="D64" s="37">
        <v>35372</v>
      </c>
      <c r="E64" s="37" t="s">
        <v>568</v>
      </c>
      <c r="F64" s="45">
        <v>0.00022777777777777778</v>
      </c>
      <c r="G64" s="38">
        <v>7</v>
      </c>
    </row>
    <row r="65" spans="1:7" ht="15">
      <c r="A65" s="35">
        <v>13</v>
      </c>
      <c r="B65" s="36" t="str">
        <f>LOOKUP('полоса Штурм'!$A65,Команды!$A$4:$A$30,Команды!$B$4:$B$30)</f>
        <v>Тульская область"</v>
      </c>
      <c r="C65" s="35" t="s">
        <v>126</v>
      </c>
      <c r="D65" s="37">
        <v>35806</v>
      </c>
      <c r="E65" s="37" t="s">
        <v>568</v>
      </c>
      <c r="F65" s="45">
        <v>0.00023842592592592597</v>
      </c>
      <c r="G65" s="38">
        <v>8</v>
      </c>
    </row>
    <row r="66" spans="1:7" ht="15">
      <c r="A66" s="35">
        <v>9</v>
      </c>
      <c r="B66" s="36" t="str">
        <f>LOOKUP('полоса Штурм'!$A66,Команды!$A$4:$A$30,Команды!$B$4:$B$30)</f>
        <v>Зендиковская школа Каширский район М.О.</v>
      </c>
      <c r="C66" s="35" t="s">
        <v>99</v>
      </c>
      <c r="D66" s="37">
        <v>35308</v>
      </c>
      <c r="E66" s="37" t="s">
        <v>568</v>
      </c>
      <c r="F66" s="45">
        <v>0.0002450231481481482</v>
      </c>
      <c r="G66" s="38">
        <v>9</v>
      </c>
    </row>
    <row r="67" spans="1:7" ht="15">
      <c r="A67" s="35">
        <v>20</v>
      </c>
      <c r="B67" s="36" t="str">
        <f>LOOKUP('полоса Штурм'!$A67,Команды!$A$4:$A$30,Команды!$B$4:$B$30)</f>
        <v>Тверская область</v>
      </c>
      <c r="C67" s="35" t="s">
        <v>214</v>
      </c>
      <c r="D67" s="37">
        <v>35478</v>
      </c>
      <c r="E67" s="37" t="s">
        <v>568</v>
      </c>
      <c r="F67" s="45">
        <v>0.0002546296296296296</v>
      </c>
      <c r="G67" s="38">
        <v>10</v>
      </c>
    </row>
    <row r="68" spans="1:7" ht="15">
      <c r="A68" s="35">
        <v>23</v>
      </c>
      <c r="B68" s="36" t="str">
        <f>LOOKUP('полоса Штурм'!$A68,Команды!$A$4:$A$30,Команды!$B$4:$B$30)</f>
        <v>Курская область</v>
      </c>
      <c r="C68" s="35" t="s">
        <v>254</v>
      </c>
      <c r="D68" s="37">
        <v>35162</v>
      </c>
      <c r="E68" s="37" t="s">
        <v>568</v>
      </c>
      <c r="F68" s="45">
        <v>0.00025868055555555556</v>
      </c>
      <c r="G68" s="38">
        <v>11</v>
      </c>
    </row>
    <row r="69" spans="1:7" ht="15">
      <c r="A69" s="35">
        <v>33</v>
      </c>
      <c r="B69" s="36" t="str">
        <f>LOOKUP('полоса Штурм'!$A69,Команды!$A$4:$A$30,Команды!$B$4:$B$30)</f>
        <v>Одинцовский район М.О.</v>
      </c>
      <c r="C69" s="35" t="s">
        <v>545</v>
      </c>
      <c r="D69" s="37">
        <v>35297</v>
      </c>
      <c r="E69" s="37" t="s">
        <v>568</v>
      </c>
      <c r="F69" s="45">
        <v>0.0002662037037037037</v>
      </c>
      <c r="G69" s="38">
        <v>12</v>
      </c>
    </row>
    <row r="70" spans="1:7" ht="15">
      <c r="A70" s="35">
        <v>25</v>
      </c>
      <c r="B70" s="36" t="str">
        <f>LOOKUP('полоса Штурм'!$A70,Команды!$A$4:$A$30,Команды!$B$4:$B$30)</f>
        <v>Воронежская область</v>
      </c>
      <c r="C70" s="35" t="s">
        <v>601</v>
      </c>
      <c r="D70" s="37">
        <v>35738</v>
      </c>
      <c r="E70" s="37" t="s">
        <v>568</v>
      </c>
      <c r="F70" s="45">
        <v>0.0002810185185185185</v>
      </c>
      <c r="G70" s="38">
        <v>13</v>
      </c>
    </row>
    <row r="71" spans="1:7" ht="15">
      <c r="A71" s="35">
        <v>31</v>
      </c>
      <c r="B71" s="36" t="str">
        <f>LOOKUP('полоса Штурм'!$A71,Команды!$A$4:$A$30,Команды!$B$4:$B$30)</f>
        <v>Ступинский район М.О.</v>
      </c>
      <c r="C71" s="35" t="s">
        <v>520</v>
      </c>
      <c r="D71" s="37">
        <v>35153</v>
      </c>
      <c r="E71" s="37" t="s">
        <v>568</v>
      </c>
      <c r="F71" s="45">
        <v>0.0002851851851851852</v>
      </c>
      <c r="G71" s="38">
        <v>14</v>
      </c>
    </row>
    <row r="72" spans="1:7" ht="15">
      <c r="A72" s="35">
        <v>9</v>
      </c>
      <c r="B72" s="36" t="str">
        <f>LOOKUP('полоса Штурм'!$A72,Команды!$A$4:$A$30,Команды!$B$4:$B$30)</f>
        <v>Зендиковская школа Каширский район М.О.</v>
      </c>
      <c r="C72" s="35" t="s">
        <v>92</v>
      </c>
      <c r="D72" s="37">
        <v>35349</v>
      </c>
      <c r="E72" s="37" t="s">
        <v>568</v>
      </c>
      <c r="F72" s="45">
        <v>0.0002872685185185185</v>
      </c>
      <c r="G72" s="38">
        <v>15</v>
      </c>
    </row>
    <row r="73" spans="1:7" ht="15">
      <c r="A73" s="35">
        <v>35</v>
      </c>
      <c r="B73" s="36" t="str">
        <f>LOOKUP('полоса Штурм'!$A73,Команды!$A$4:$A$30,Команды!$B$4:$B$30)</f>
        <v>Пушкинский район М.О.</v>
      </c>
      <c r="C73" s="35" t="s">
        <v>297</v>
      </c>
      <c r="D73" s="37">
        <v>35483</v>
      </c>
      <c r="E73" s="37" t="s">
        <v>568</v>
      </c>
      <c r="F73" s="45">
        <v>0.0002908564814814815</v>
      </c>
      <c r="G73" s="38">
        <v>16</v>
      </c>
    </row>
    <row r="74" spans="1:7" ht="15">
      <c r="A74" s="35">
        <v>5</v>
      </c>
      <c r="B74" s="36" t="str">
        <f>LOOKUP('полоса Штурм'!$A74,Команды!$A$4:$A$30,Команды!$B$4:$B$30)</f>
        <v>Рузский район М.О.</v>
      </c>
      <c r="C74" s="35" t="s">
        <v>28</v>
      </c>
      <c r="D74" s="37">
        <v>35668</v>
      </c>
      <c r="E74" s="37" t="s">
        <v>568</v>
      </c>
      <c r="F74" s="45">
        <v>0.000300462962962963</v>
      </c>
      <c r="G74" s="38">
        <v>17</v>
      </c>
    </row>
    <row r="75" spans="1:7" ht="15">
      <c r="A75" s="35">
        <v>14</v>
      </c>
      <c r="B75" s="36" t="str">
        <f>LOOKUP('полоса Штурм'!$A75,Команды!$A$4:$A$30,Команды!$B$4:$B$30)</f>
        <v>Клуб "Олимп" Шатурского района М.О.</v>
      </c>
      <c r="C75" s="46" t="s">
        <v>129</v>
      </c>
      <c r="D75" s="37">
        <v>35467</v>
      </c>
      <c r="E75" s="37" t="s">
        <v>568</v>
      </c>
      <c r="F75" s="45">
        <v>0.00032199074074074074</v>
      </c>
      <c r="G75" s="38">
        <v>18</v>
      </c>
    </row>
    <row r="76" spans="1:7" ht="15">
      <c r="A76" s="35">
        <v>20</v>
      </c>
      <c r="B76" s="36" t="str">
        <f>LOOKUP('полоса Штурм'!$A76,Команды!$A$4:$A$30,Команды!$B$4:$B$30)</f>
        <v>Тверская область</v>
      </c>
      <c r="C76" s="35" t="s">
        <v>215</v>
      </c>
      <c r="D76" s="37">
        <v>36385</v>
      </c>
      <c r="E76" s="37" t="s">
        <v>568</v>
      </c>
      <c r="F76" s="45">
        <v>0.00032407407407407406</v>
      </c>
      <c r="G76" s="38">
        <v>19</v>
      </c>
    </row>
    <row r="77" spans="1:7" ht="15">
      <c r="A77" s="35">
        <v>36</v>
      </c>
      <c r="B77" s="36" t="str">
        <f>LOOKUP('полоса Штурм'!$A77,Команды!$A$4:$A$30,Команды!$B$4:$B$30)</f>
        <v>Гимназия "Дмитров" М.О.</v>
      </c>
      <c r="C77" s="35" t="s">
        <v>299</v>
      </c>
      <c r="D77" s="37">
        <v>35746</v>
      </c>
      <c r="E77" s="37" t="s">
        <v>568</v>
      </c>
      <c r="F77" s="45">
        <v>0.0003280092592592592</v>
      </c>
      <c r="G77" s="38">
        <v>20</v>
      </c>
    </row>
    <row r="78" spans="1:7" ht="15">
      <c r="A78" s="35">
        <v>37</v>
      </c>
      <c r="B78" s="36" t="str">
        <f>LOOKUP('полоса Штурм'!$A78,Команды!$A$4:$A$30,Команды!$B$4:$B$30)</f>
        <v>г.Москва</v>
      </c>
      <c r="C78" s="35" t="s">
        <v>336</v>
      </c>
      <c r="D78" s="37">
        <v>35962</v>
      </c>
      <c r="E78" s="37" t="s">
        <v>568</v>
      </c>
      <c r="F78" s="45">
        <v>0.00032986111111111107</v>
      </c>
      <c r="G78" s="38">
        <v>21</v>
      </c>
    </row>
    <row r="79" spans="1:7" ht="15">
      <c r="A79" s="35">
        <v>4</v>
      </c>
      <c r="B79" s="36" t="str">
        <f>LOOKUP('полоса Штурм'!$A79,Команды!$A$4:$A$30,Команды!$B$4:$B$30)</f>
        <v>Клуб "Добрыня" ОДОН ВВ МВД РФ</v>
      </c>
      <c r="C79" s="35" t="s">
        <v>489</v>
      </c>
      <c r="D79" s="37">
        <v>35118</v>
      </c>
      <c r="E79" s="37" t="s">
        <v>568</v>
      </c>
      <c r="F79" s="45">
        <v>0.0003356481481481481</v>
      </c>
      <c r="G79" s="38">
        <v>22</v>
      </c>
    </row>
    <row r="80" spans="1:7" ht="15">
      <c r="A80" s="35">
        <v>16</v>
      </c>
      <c r="B80" s="36" t="str">
        <f>LOOKUP('полоса Штурм'!$A80,Команды!$A$4:$A$30,Команды!$B$4:$B$30)</f>
        <v>Смоленская область</v>
      </c>
      <c r="C80" s="35" t="s">
        <v>159</v>
      </c>
      <c r="D80" s="37">
        <v>35388</v>
      </c>
      <c r="E80" s="37" t="s">
        <v>568</v>
      </c>
      <c r="F80" s="45">
        <v>0.0003356481481481481</v>
      </c>
      <c r="G80" s="38">
        <v>23</v>
      </c>
    </row>
    <row r="81" spans="1:7" ht="15">
      <c r="A81" s="35">
        <v>16</v>
      </c>
      <c r="B81" s="36" t="str">
        <f>LOOKUP('полоса Штурм'!$A81,Команды!$A$4:$A$30,Команды!$B$4:$B$30)</f>
        <v>Смоленская область</v>
      </c>
      <c r="C81" s="35" t="s">
        <v>158</v>
      </c>
      <c r="D81" s="37">
        <v>35128</v>
      </c>
      <c r="E81" s="37" t="s">
        <v>568</v>
      </c>
      <c r="F81" s="45">
        <v>0.0003385416666666667</v>
      </c>
      <c r="G81" s="38">
        <v>24</v>
      </c>
    </row>
    <row r="82" spans="1:7" ht="15">
      <c r="A82" s="35">
        <v>24</v>
      </c>
      <c r="B82" s="36" t="str">
        <f>LOOKUP('полоса Штурм'!$A82,Команды!$A$4:$A$30,Команды!$B$4:$B$30)</f>
        <v>Клуб "Русич" ОМСН КМ ГУВД по М.О.</v>
      </c>
      <c r="C82" s="35" t="s">
        <v>229</v>
      </c>
      <c r="D82" s="37">
        <v>35274</v>
      </c>
      <c r="E82" s="37" t="s">
        <v>568</v>
      </c>
      <c r="F82" s="45">
        <v>0.0003434027777777778</v>
      </c>
      <c r="G82" s="38">
        <v>25</v>
      </c>
    </row>
    <row r="83" spans="1:7" ht="15">
      <c r="A83" s="35">
        <v>15</v>
      </c>
      <c r="B83" s="36" t="str">
        <f>LOOKUP('полоса Штурм'!$A83,Команды!$A$4:$A$30,Команды!$B$4:$B$30)</f>
        <v>Тамбовская область </v>
      </c>
      <c r="C83" s="35" t="s">
        <v>149</v>
      </c>
      <c r="D83" s="37">
        <v>35065</v>
      </c>
      <c r="E83" s="37" t="s">
        <v>568</v>
      </c>
      <c r="F83" s="45">
        <v>0.00034722222222222224</v>
      </c>
      <c r="G83" s="38">
        <v>26</v>
      </c>
    </row>
    <row r="84" spans="1:7" ht="15">
      <c r="A84" s="35">
        <v>34</v>
      </c>
      <c r="B84" s="36" t="str">
        <f>LOOKUP('полоса Штурм'!$A84,Команды!$A$4:$A$30,Команды!$B$4:$B$30)</f>
        <v>Ивановская область</v>
      </c>
      <c r="C84" s="35" t="s">
        <v>204</v>
      </c>
      <c r="D84" s="37">
        <v>35674</v>
      </c>
      <c r="E84" s="37" t="s">
        <v>568</v>
      </c>
      <c r="F84" s="45">
        <v>0.00036192129629629633</v>
      </c>
      <c r="G84" s="38">
        <v>27</v>
      </c>
    </row>
    <row r="85" spans="1:7" ht="15">
      <c r="A85" s="35">
        <v>31</v>
      </c>
      <c r="B85" s="36" t="str">
        <f>LOOKUP('полоса Штурм'!$A85,Команды!$A$4:$A$30,Команды!$B$4:$B$30)</f>
        <v>Ступинский район М.О.</v>
      </c>
      <c r="C85" s="35" t="s">
        <v>516</v>
      </c>
      <c r="D85" s="37">
        <v>35388</v>
      </c>
      <c r="E85" s="37" t="s">
        <v>568</v>
      </c>
      <c r="F85" s="45">
        <v>0.00036273148148148146</v>
      </c>
      <c r="G85" s="38">
        <v>28</v>
      </c>
    </row>
    <row r="86" spans="1:7" ht="15">
      <c r="A86" s="35">
        <v>30</v>
      </c>
      <c r="B86" s="36" t="str">
        <f>LOOKUP('полоса Штурм'!$A86,Команды!$A$4:$A$30,Команды!$B$4:$B$30)</f>
        <v>Ярославская область</v>
      </c>
      <c r="C86" s="35" t="s">
        <v>280</v>
      </c>
      <c r="D86" s="37">
        <v>35780</v>
      </c>
      <c r="E86" s="37" t="s">
        <v>568</v>
      </c>
      <c r="F86" s="45">
        <v>0.00037037037037037035</v>
      </c>
      <c r="G86" s="38">
        <v>29</v>
      </c>
    </row>
    <row r="87" spans="1:7" ht="15">
      <c r="A87" s="35">
        <v>33</v>
      </c>
      <c r="B87" s="36" t="str">
        <f>LOOKUP('полоса Штурм'!$A87,Команды!$A$4:$A$30,Команды!$B$4:$B$30)</f>
        <v>Одинцовский район М.О.</v>
      </c>
      <c r="C87" s="35" t="s">
        <v>540</v>
      </c>
      <c r="D87" s="37">
        <v>35076</v>
      </c>
      <c r="E87" s="37" t="s">
        <v>568</v>
      </c>
      <c r="F87" s="45">
        <v>0.00037037037037037035</v>
      </c>
      <c r="G87" s="38">
        <v>30</v>
      </c>
    </row>
    <row r="88" spans="1:7" ht="15">
      <c r="A88" s="35">
        <v>7</v>
      </c>
      <c r="B88" s="36" t="str">
        <f>LOOKUP('полоса Штурм'!$A88,Команды!$A$4:$A$30,Команды!$B$4:$B$30)</f>
        <v>Клинский район М.О.</v>
      </c>
      <c r="C88" s="35" t="s">
        <v>58</v>
      </c>
      <c r="D88" s="37">
        <v>35813</v>
      </c>
      <c r="E88" s="37" t="s">
        <v>568</v>
      </c>
      <c r="F88" s="45">
        <v>0.00038194444444444446</v>
      </c>
      <c r="G88" s="38">
        <v>31</v>
      </c>
    </row>
    <row r="89" spans="1:7" ht="15">
      <c r="A89" s="35">
        <v>22</v>
      </c>
      <c r="B89" s="36" t="str">
        <f>LOOKUP('полоса Штурм'!$A89,Команды!$A$4:$A$30,Команды!$B$4:$B$30)</f>
        <v>Воскресенский район М.О.</v>
      </c>
      <c r="C89" s="35" t="s">
        <v>395</v>
      </c>
      <c r="D89" s="37">
        <v>35172</v>
      </c>
      <c r="E89" s="37" t="s">
        <v>568</v>
      </c>
      <c r="F89" s="45">
        <v>0.00038194444444444446</v>
      </c>
      <c r="G89" s="38">
        <v>32</v>
      </c>
    </row>
    <row r="90" spans="1:7" ht="15">
      <c r="A90" s="35">
        <v>7</v>
      </c>
      <c r="B90" s="36" t="str">
        <f>LOOKUP('полоса Штурм'!$A90,Команды!$A$4:$A$30,Команды!$B$4:$B$30)</f>
        <v>Клинский район М.О.</v>
      </c>
      <c r="C90" s="35" t="s">
        <v>57</v>
      </c>
      <c r="D90" s="37">
        <v>36086</v>
      </c>
      <c r="E90" s="37" t="s">
        <v>568</v>
      </c>
      <c r="F90" s="45">
        <v>0.0003935185185185185</v>
      </c>
      <c r="G90" s="38">
        <v>33</v>
      </c>
    </row>
    <row r="91" spans="1:7" ht="15">
      <c r="A91" s="35">
        <v>37</v>
      </c>
      <c r="B91" s="36" t="str">
        <f>LOOKUP('полоса Штурм'!$A91,Команды!$A$4:$A$30,Команды!$B$4:$B$30)</f>
        <v>г.Москва</v>
      </c>
      <c r="C91" s="35" t="s">
        <v>343</v>
      </c>
      <c r="D91" s="37">
        <v>35204</v>
      </c>
      <c r="E91" s="37" t="s">
        <v>568</v>
      </c>
      <c r="F91" s="45">
        <v>0.0003935185185185185</v>
      </c>
      <c r="G91" s="38">
        <v>34</v>
      </c>
    </row>
    <row r="92" spans="1:7" ht="15">
      <c r="A92" s="35">
        <v>34</v>
      </c>
      <c r="B92" s="36" t="str">
        <f>LOOKUP('полоса Штурм'!$A92,Команды!$A$4:$A$30,Команды!$B$4:$B$30)</f>
        <v>Ивановская область</v>
      </c>
      <c r="C92" s="35" t="s">
        <v>412</v>
      </c>
      <c r="D92" s="37">
        <v>36000</v>
      </c>
      <c r="E92" s="37" t="s">
        <v>568</v>
      </c>
      <c r="F92" s="45">
        <v>0.0004005787037037037</v>
      </c>
      <c r="G92" s="38">
        <v>35</v>
      </c>
    </row>
    <row r="93" spans="1:7" ht="15">
      <c r="A93" s="35">
        <v>32</v>
      </c>
      <c r="B93" s="36" t="str">
        <f>LOOKUP('полоса Штурм'!$A93,Команды!$A$4:$A$30,Команды!$B$4:$B$30)</f>
        <v>Республика Татарстан</v>
      </c>
      <c r="C93" s="35" t="s">
        <v>270</v>
      </c>
      <c r="D93" s="37">
        <v>35238</v>
      </c>
      <c r="E93" s="37" t="s">
        <v>568</v>
      </c>
      <c r="F93" s="45">
        <v>0.0004086805555555556</v>
      </c>
      <c r="G93" s="38">
        <v>36</v>
      </c>
    </row>
    <row r="94" spans="1:7" ht="15">
      <c r="A94" s="35">
        <v>4</v>
      </c>
      <c r="B94" s="36" t="str">
        <f>LOOKUP('полоса Штурм'!$A94,Команды!$A$4:$A$30,Команды!$B$4:$B$30)</f>
        <v>Клуб "Добрыня" ОДОН ВВ МВД РФ</v>
      </c>
      <c r="C94" s="35" t="s">
        <v>6</v>
      </c>
      <c r="D94" s="37">
        <v>35255</v>
      </c>
      <c r="E94" s="37" t="s">
        <v>568</v>
      </c>
      <c r="F94" s="45">
        <v>0.0004166666666666667</v>
      </c>
      <c r="G94" s="38">
        <v>37</v>
      </c>
    </row>
    <row r="95" spans="1:7" ht="15">
      <c r="A95" s="35">
        <v>6</v>
      </c>
      <c r="B95" s="36" t="str">
        <f>LOOKUP('полоса Штурм'!$A95,Команды!$A$4:$A$30,Команды!$B$4:$B$30)</f>
        <v>Городской округ Домодедово М.О.</v>
      </c>
      <c r="C95" s="35" t="s">
        <v>40</v>
      </c>
      <c r="D95" s="37">
        <v>35225</v>
      </c>
      <c r="E95" s="37" t="s">
        <v>568</v>
      </c>
      <c r="F95" s="45">
        <v>0.0004513888888888889</v>
      </c>
      <c r="G95" s="38">
        <v>38</v>
      </c>
    </row>
    <row r="96" spans="1:7" ht="15">
      <c r="A96" s="35">
        <v>26</v>
      </c>
      <c r="B96" s="36" t="str">
        <f>LOOKUP('полоса Штурм'!$A96,Команды!$A$4:$A$30,Команды!$B$4:$B$30)</f>
        <v>Клуб "Пересвет" ОМОН ГУВД по МО (г. Сергиев Посад)</v>
      </c>
      <c r="C96" s="35" t="s">
        <v>611</v>
      </c>
      <c r="D96" s="37">
        <v>36351</v>
      </c>
      <c r="E96" s="37" t="s">
        <v>568</v>
      </c>
      <c r="F96" s="45">
        <v>0.0004513888888888889</v>
      </c>
      <c r="G96" s="38">
        <v>39</v>
      </c>
    </row>
    <row r="97" spans="1:7" ht="15">
      <c r="A97" s="35">
        <v>30</v>
      </c>
      <c r="B97" s="36" t="str">
        <f>LOOKUP('полоса Штурм'!$A97,Команды!$A$4:$A$30,Команды!$B$4:$B$30)</f>
        <v>Ярославская область</v>
      </c>
      <c r="C97" s="35" t="s">
        <v>443</v>
      </c>
      <c r="D97" s="37">
        <v>36243</v>
      </c>
      <c r="E97" s="37" t="s">
        <v>568</v>
      </c>
      <c r="F97" s="45">
        <v>0.00045231481481481484</v>
      </c>
      <c r="G97" s="38">
        <v>40</v>
      </c>
    </row>
    <row r="98" spans="1:7" ht="15">
      <c r="A98" s="35">
        <v>12</v>
      </c>
      <c r="B98" s="36" t="str">
        <f>LOOKUP('полоса Штурм'!$A98,Команды!$A$4:$A$30,Команды!$B$4:$B$30)</f>
        <v>Владимирская область</v>
      </c>
      <c r="C98" s="35" t="s">
        <v>474</v>
      </c>
      <c r="D98" s="37">
        <v>35644</v>
      </c>
      <c r="E98" s="37" t="s">
        <v>568</v>
      </c>
      <c r="F98" s="45">
        <v>0.0004629629629629629</v>
      </c>
      <c r="G98" s="38">
        <v>41</v>
      </c>
    </row>
    <row r="99" spans="1:7" ht="15">
      <c r="A99" s="35">
        <v>24</v>
      </c>
      <c r="B99" s="36" t="str">
        <f>LOOKUP('полоса Штурм'!$A99,Команды!$A$4:$A$30,Команды!$B$4:$B$30)</f>
        <v>Клуб "Русич" ОМСН КМ ГУВД по М.О.</v>
      </c>
      <c r="C99" s="35" t="s">
        <v>232</v>
      </c>
      <c r="D99" s="37">
        <v>35375</v>
      </c>
      <c r="E99" s="37" t="s">
        <v>568</v>
      </c>
      <c r="F99" s="45">
        <v>0.0004640046296296297</v>
      </c>
      <c r="G99" s="38">
        <v>42</v>
      </c>
    </row>
    <row r="100" spans="1:7" ht="15">
      <c r="A100" s="35">
        <v>15</v>
      </c>
      <c r="B100" s="36" t="str">
        <f>LOOKUP('полоса Штурм'!$A100,Команды!$A$4:$A$30,Команды!$B$4:$B$30)</f>
        <v>Тамбовская область </v>
      </c>
      <c r="C100" s="35" t="s">
        <v>141</v>
      </c>
      <c r="D100" s="37">
        <v>35374</v>
      </c>
      <c r="E100" s="37" t="s">
        <v>568</v>
      </c>
      <c r="F100" s="45">
        <v>0.00048611111111111104</v>
      </c>
      <c r="G100" s="38">
        <v>43</v>
      </c>
    </row>
    <row r="101" spans="1:7" ht="15">
      <c r="A101" s="35">
        <v>25</v>
      </c>
      <c r="B101" s="36" t="str">
        <f>LOOKUP('полоса Штурм'!$A101,Команды!$A$4:$A$30,Команды!$B$4:$B$30)</f>
        <v>Воронежская область</v>
      </c>
      <c r="C101" s="35" t="s">
        <v>594</v>
      </c>
      <c r="D101" s="37">
        <v>35178</v>
      </c>
      <c r="E101" s="37" t="s">
        <v>568</v>
      </c>
      <c r="F101" s="45">
        <v>0.0004976851851851852</v>
      </c>
      <c r="G101" s="38">
        <v>44</v>
      </c>
    </row>
    <row r="102" spans="1:7" ht="15">
      <c r="A102" s="35">
        <v>22</v>
      </c>
      <c r="B102" s="36" t="str">
        <f>LOOKUP('полоса Штурм'!$A102,Команды!$A$4:$A$30,Команды!$B$4:$B$30)</f>
        <v>Воскресенский район М.О.</v>
      </c>
      <c r="C102" s="35" t="s">
        <v>247</v>
      </c>
      <c r="D102" s="37">
        <v>35330</v>
      </c>
      <c r="E102" s="37" t="s">
        <v>568</v>
      </c>
      <c r="F102" s="45">
        <v>0.0005208333333333333</v>
      </c>
      <c r="G102" s="38">
        <v>45</v>
      </c>
    </row>
    <row r="103" spans="1:7" ht="15">
      <c r="A103" s="35">
        <v>10</v>
      </c>
      <c r="B103" s="36" t="str">
        <f>LOOKUP('полоса Штурм'!$A103,Команды!$A$4:$A$30,Команды!$B$4:$B$30)</f>
        <v>Липецкая область</v>
      </c>
      <c r="C103" s="35" t="s">
        <v>106</v>
      </c>
      <c r="D103" s="37">
        <v>35967</v>
      </c>
      <c r="E103" s="37" t="s">
        <v>568</v>
      </c>
      <c r="F103" s="45">
        <v>0.0005324074074074074</v>
      </c>
      <c r="G103" s="38">
        <v>46</v>
      </c>
    </row>
    <row r="104" spans="1:7" ht="15">
      <c r="A104" s="35">
        <v>26</v>
      </c>
      <c r="B104" s="36" t="str">
        <f>LOOKUP('полоса Штурм'!$A104,Команды!$A$4:$A$30,Команды!$B$4:$B$30)</f>
        <v>Клуб "Пересвет" ОМОН ГУВД по МО (г. Сергиев Посад)</v>
      </c>
      <c r="C104" s="35" t="s">
        <v>437</v>
      </c>
      <c r="D104" s="37">
        <v>35615</v>
      </c>
      <c r="E104" s="37" t="s">
        <v>568</v>
      </c>
      <c r="F104" s="45">
        <v>0.0005439814814814814</v>
      </c>
      <c r="G104" s="38">
        <v>47</v>
      </c>
    </row>
    <row r="105" spans="1:7" ht="15">
      <c r="A105" s="35">
        <v>32</v>
      </c>
      <c r="B105" s="36" t="str">
        <f>LOOKUP('полоса Штурм'!$A105,Команды!$A$4:$A$30,Команды!$B$4:$B$30)</f>
        <v>Республика Татарстан</v>
      </c>
      <c r="C105" s="35" t="s">
        <v>287</v>
      </c>
      <c r="D105" s="37">
        <v>35165</v>
      </c>
      <c r="E105" s="37" t="s">
        <v>568</v>
      </c>
      <c r="F105" s="45">
        <v>0.0005965277777777777</v>
      </c>
      <c r="G105" s="38">
        <v>48</v>
      </c>
    </row>
    <row r="106" spans="1:7" ht="15">
      <c r="A106" s="35">
        <v>8</v>
      </c>
      <c r="B106" s="36" t="str">
        <f>LOOKUP('полоса Штурм'!$A106,Команды!$A$4:$A$30,Команды!$B$4:$B$30)</f>
        <v>Клуб "Энергия" Шатурского района М.О.</v>
      </c>
      <c r="C106" s="35" t="s">
        <v>82</v>
      </c>
      <c r="D106" s="37">
        <v>35830</v>
      </c>
      <c r="E106" s="37" t="s">
        <v>568</v>
      </c>
      <c r="F106" s="45">
        <v>0.0006018518518518519</v>
      </c>
      <c r="G106" s="38">
        <v>49</v>
      </c>
    </row>
    <row r="107" spans="1:7" ht="15">
      <c r="A107" s="35">
        <v>8</v>
      </c>
      <c r="B107" s="36" t="str">
        <f>LOOKUP('полоса Штурм'!$A107,Команды!$A$4:$A$30,Команды!$B$4:$B$30)</f>
        <v>Клуб "Энергия" Шатурского района М.О.</v>
      </c>
      <c r="C107" s="35" t="s">
        <v>79</v>
      </c>
      <c r="D107" s="37">
        <v>35664</v>
      </c>
      <c r="E107" s="37" t="s">
        <v>568</v>
      </c>
      <c r="F107" s="45">
        <v>0.000636574074074074</v>
      </c>
      <c r="G107" s="38">
        <v>50</v>
      </c>
    </row>
    <row r="108" spans="1:7" ht="15">
      <c r="A108" s="35">
        <v>6</v>
      </c>
      <c r="B108" s="36" t="str">
        <f>LOOKUP('полоса Штурм'!$A108,Команды!$A$4:$A$30,Команды!$B$4:$B$30)</f>
        <v>Городской округ Домодедово М.О.</v>
      </c>
      <c r="C108" s="35" t="s">
        <v>39</v>
      </c>
      <c r="D108" s="37">
        <v>35180</v>
      </c>
      <c r="E108" s="37" t="s">
        <v>568</v>
      </c>
      <c r="F108" s="45">
        <v>0.0008912037037037036</v>
      </c>
      <c r="G108" s="38">
        <v>51</v>
      </c>
    </row>
    <row r="109" spans="1:7" ht="15">
      <c r="A109" s="35">
        <v>10</v>
      </c>
      <c r="B109" s="36" t="str">
        <f>LOOKUP('полоса Штурм'!$A109,Команды!$A$4:$A$30,Команды!$B$4:$B$30)</f>
        <v>Липецкая область</v>
      </c>
      <c r="C109" s="35" t="s">
        <v>113</v>
      </c>
      <c r="D109" s="37">
        <v>35167</v>
      </c>
      <c r="E109" s="37" t="s">
        <v>568</v>
      </c>
      <c r="F109" s="45">
        <v>0.0008912037037037036</v>
      </c>
      <c r="G109" s="38">
        <v>52</v>
      </c>
    </row>
    <row r="110" spans="1:7" ht="15">
      <c r="A110" s="35">
        <v>12</v>
      </c>
      <c r="B110" s="36" t="str">
        <f>LOOKUP('полоса Штурм'!$A110,Команды!$A$4:$A$30,Команды!$B$4:$B$30)</f>
        <v>Владимирская область</v>
      </c>
      <c r="C110" s="35" t="s">
        <v>479</v>
      </c>
      <c r="D110" s="37">
        <v>36428</v>
      </c>
      <c r="E110" s="37" t="s">
        <v>568</v>
      </c>
      <c r="F110" s="45">
        <v>0.0009722222222222221</v>
      </c>
      <c r="G110" s="38">
        <v>53</v>
      </c>
    </row>
    <row r="111" spans="1:7" ht="15">
      <c r="A111" s="35">
        <v>36</v>
      </c>
      <c r="B111" s="36" t="str">
        <f>LOOKUP('полоса Штурм'!$A111,Команды!$A$4:$A$30,Команды!$B$4:$B$30)</f>
        <v>Гимназия "Дмитров" М.О.</v>
      </c>
      <c r="C111" s="35" t="s">
        <v>301</v>
      </c>
      <c r="D111" s="37">
        <v>35746</v>
      </c>
      <c r="E111" s="37" t="s">
        <v>568</v>
      </c>
      <c r="F111" s="45">
        <v>0.0010224537037037036</v>
      </c>
      <c r="G111" s="38">
        <v>54</v>
      </c>
    </row>
    <row r="113" ht="15">
      <c r="B113" s="18"/>
    </row>
    <row r="114" ht="15">
      <c r="B114" t="s">
        <v>624</v>
      </c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fitToHeight="6" fitToWidth="1" horizontalDpi="1200" verticalDpi="1200" orientation="landscape" paperSize="9" r:id="rId2"/>
  <tableParts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H33"/>
  <sheetViews>
    <sheetView zoomScalePageLayoutView="0" workbookViewId="0" topLeftCell="B1">
      <selection activeCell="B9" sqref="B9"/>
    </sheetView>
  </sheetViews>
  <sheetFormatPr defaultColWidth="9.140625" defaultRowHeight="15" outlineLevelCol="1"/>
  <cols>
    <col min="1" max="1" width="9.140625" style="0" hidden="1" customWidth="1" outlineLevel="1"/>
    <col min="2" max="2" width="52.00390625" style="0" bestFit="1" customWidth="1" collapsed="1"/>
    <col min="3" max="3" width="35.421875" style="0" bestFit="1" customWidth="1"/>
    <col min="4" max="4" width="15.421875" style="0" customWidth="1" outlineLevel="1"/>
    <col min="5" max="6" width="7.57421875" style="0" bestFit="1" customWidth="1"/>
    <col min="7" max="7" width="7.57421875" style="0" bestFit="1" customWidth="1" outlineLevel="1"/>
    <col min="8" max="8" width="7.57421875" style="0" customWidth="1"/>
  </cols>
  <sheetData>
    <row r="1" spans="2:6" ht="22.5">
      <c r="B1" s="66" t="s">
        <v>576</v>
      </c>
      <c r="C1" s="66"/>
      <c r="D1" s="66"/>
      <c r="E1" s="66"/>
      <c r="F1" s="66"/>
    </row>
    <row r="2" spans="2:8" ht="19.5">
      <c r="B2" s="18" t="s">
        <v>571</v>
      </c>
      <c r="C2" s="11"/>
      <c r="D2" s="11"/>
      <c r="E2" s="11"/>
      <c r="F2" s="11"/>
      <c r="G2" s="11"/>
      <c r="H2" s="17" t="s">
        <v>577</v>
      </c>
    </row>
    <row r="3" spans="1:8" ht="15">
      <c r="A3" t="s">
        <v>347</v>
      </c>
      <c r="B3" t="s">
        <v>325</v>
      </c>
      <c r="C3" t="s">
        <v>346</v>
      </c>
      <c r="D3" t="s">
        <v>561</v>
      </c>
      <c r="E3" t="s">
        <v>563</v>
      </c>
      <c r="F3" t="s">
        <v>564</v>
      </c>
      <c r="G3" t="s">
        <v>348</v>
      </c>
      <c r="H3" t="s">
        <v>566</v>
      </c>
    </row>
    <row r="4" spans="1:8" ht="15">
      <c r="A4" s="13">
        <v>24</v>
      </c>
      <c r="B4" s="12" t="str">
        <f>LOOKUP(ролики!$A4,Команды!$A$4:$A$30,Команды!$B$4:$B$30)</f>
        <v>Клуб "Русич" ОМСН КМ ГУВД по М.О.</v>
      </c>
      <c r="C4" s="13" t="s">
        <v>226</v>
      </c>
      <c r="D4" s="21">
        <v>35272</v>
      </c>
      <c r="E4" s="23">
        <v>0.0006475694444444444</v>
      </c>
      <c r="F4" s="23">
        <v>0</v>
      </c>
      <c r="G4" s="23">
        <f>ролики!$E4+ролики!$F4</f>
        <v>0.0006475694444444444</v>
      </c>
      <c r="H4" s="25">
        <v>1</v>
      </c>
    </row>
    <row r="5" spans="1:8" ht="15">
      <c r="A5" s="13">
        <v>16</v>
      </c>
      <c r="B5" s="12" t="str">
        <f>LOOKUP(ролики!$A5,Команды!$A$4:$A$30,Команды!$B$4:$B$30)</f>
        <v>Смоленская область</v>
      </c>
      <c r="C5" s="13" t="s">
        <v>158</v>
      </c>
      <c r="D5" s="21">
        <v>35128</v>
      </c>
      <c r="E5" s="23">
        <v>0.0006143518518518518</v>
      </c>
      <c r="F5" s="23">
        <v>5.7870370370370366E-05</v>
      </c>
      <c r="G5" s="23">
        <f>ролики!$E5+ролики!$F5</f>
        <v>0.0006722222222222222</v>
      </c>
      <c r="H5" s="25">
        <v>2</v>
      </c>
    </row>
    <row r="6" spans="1:8" ht="15">
      <c r="A6" s="13">
        <v>13</v>
      </c>
      <c r="B6" s="12" t="str">
        <f>LOOKUP(ролики!$A6,Команды!$A$4:$A$30,Команды!$B$4:$B$30)</f>
        <v>Тульская область"</v>
      </c>
      <c r="C6" s="13" t="s">
        <v>117</v>
      </c>
      <c r="D6" s="21">
        <v>35179</v>
      </c>
      <c r="E6" s="23">
        <v>0.0006978009259259259</v>
      </c>
      <c r="F6" s="23">
        <v>0</v>
      </c>
      <c r="G6" s="23">
        <f>ролики!$E6+ролики!$F6</f>
        <v>0.0006978009259259259</v>
      </c>
      <c r="H6" s="25">
        <v>3</v>
      </c>
    </row>
    <row r="7" spans="1:8" ht="15">
      <c r="A7" s="13">
        <v>32</v>
      </c>
      <c r="B7" s="12" t="str">
        <f>LOOKUP(ролики!$A7,Команды!$A$4:$A$30,Команды!$B$4:$B$30)</f>
        <v>Республика Татарстан</v>
      </c>
      <c r="C7" s="13" t="s">
        <v>272</v>
      </c>
      <c r="D7" s="21">
        <v>35672</v>
      </c>
      <c r="E7" s="23">
        <v>0.0007262731481481482</v>
      </c>
      <c r="F7" s="23">
        <v>0</v>
      </c>
      <c r="G7" s="23">
        <f>ролики!$E7+ролики!$F7</f>
        <v>0.0007262731481481482</v>
      </c>
      <c r="H7" s="25">
        <v>4</v>
      </c>
    </row>
    <row r="8" spans="1:8" ht="15">
      <c r="A8" s="13">
        <v>37</v>
      </c>
      <c r="B8" s="12" t="str">
        <f>LOOKUP(ролики!$A8,Команды!$A$4:$A$30,Команды!$B$4:$B$30)</f>
        <v>г.Москва</v>
      </c>
      <c r="C8" s="13" t="s">
        <v>333</v>
      </c>
      <c r="D8" s="21">
        <v>35478</v>
      </c>
      <c r="E8" s="23">
        <v>0.0007344907407407409</v>
      </c>
      <c r="F8" s="23">
        <v>0</v>
      </c>
      <c r="G8" s="23">
        <f>ролики!$E8+ролики!$F8</f>
        <v>0.0007344907407407409</v>
      </c>
      <c r="H8" s="25">
        <v>5</v>
      </c>
    </row>
    <row r="9" spans="1:8" ht="15">
      <c r="A9" s="13">
        <v>17</v>
      </c>
      <c r="B9" s="12" t="str">
        <f>LOOKUP(ролики!$A9,Команды!$A$4:$A$30,Команды!$B$4:$B$30)</f>
        <v>Клуб "Юные помощники милиции" г.Истры М.О.</v>
      </c>
      <c r="C9" s="13" t="s">
        <v>179</v>
      </c>
      <c r="D9" s="21">
        <v>35136</v>
      </c>
      <c r="E9" s="23">
        <v>0.0006256944444444445</v>
      </c>
      <c r="F9" s="23">
        <v>0.00011574074074074073</v>
      </c>
      <c r="G9" s="23">
        <f>ролики!$E9+ролики!$F9</f>
        <v>0.0007414351851851851</v>
      </c>
      <c r="H9" s="25">
        <v>6</v>
      </c>
    </row>
    <row r="10" spans="1:8" ht="15">
      <c r="A10" s="13">
        <v>10</v>
      </c>
      <c r="B10" s="12" t="str">
        <f>LOOKUP(ролики!$A10,Команды!$A$4:$A$30,Команды!$B$4:$B$30)</f>
        <v>Липецкая область</v>
      </c>
      <c r="C10" s="13" t="s">
        <v>493</v>
      </c>
      <c r="D10" s="21">
        <v>35441</v>
      </c>
      <c r="E10" s="23">
        <v>0.0006870370370370371</v>
      </c>
      <c r="F10" s="23">
        <v>5.7870370370370366E-05</v>
      </c>
      <c r="G10" s="23">
        <f>ролики!$E10+ролики!$F10</f>
        <v>0.0007449074074074075</v>
      </c>
      <c r="H10" s="25">
        <v>7</v>
      </c>
    </row>
    <row r="11" spans="1:8" ht="15">
      <c r="A11" s="13">
        <v>33</v>
      </c>
      <c r="B11" s="12" t="str">
        <f>LOOKUP(ролики!$A11,Команды!$A$4:$A$30,Команды!$B$4:$B$30)</f>
        <v>Одинцовский район М.О.</v>
      </c>
      <c r="C11" s="13" t="s">
        <v>553</v>
      </c>
      <c r="D11" s="21">
        <v>35350</v>
      </c>
      <c r="E11" s="23">
        <v>0.0007755787037037037</v>
      </c>
      <c r="F11" s="23">
        <v>0</v>
      </c>
      <c r="G11" s="23">
        <f>ролики!$E11+ролики!$F11</f>
        <v>0.0007755787037037037</v>
      </c>
      <c r="H11" s="25">
        <v>8</v>
      </c>
    </row>
    <row r="12" spans="1:8" ht="15">
      <c r="A12" s="13">
        <v>34</v>
      </c>
      <c r="B12" s="12" t="str">
        <f>LOOKUP(ролики!$A12,Команды!$A$4:$A$30,Команды!$B$4:$B$30)</f>
        <v>Ивановская область</v>
      </c>
      <c r="C12" s="13" t="s">
        <v>419</v>
      </c>
      <c r="D12" s="21">
        <v>35320</v>
      </c>
      <c r="E12" s="23">
        <v>0.0007841435185185185</v>
      </c>
      <c r="F12" s="23">
        <v>0</v>
      </c>
      <c r="G12" s="23">
        <f>ролики!$E12+ролики!$F12</f>
        <v>0.0007841435185185185</v>
      </c>
      <c r="H12" s="25">
        <v>9</v>
      </c>
    </row>
    <row r="13" spans="1:8" ht="15">
      <c r="A13" s="13">
        <v>31</v>
      </c>
      <c r="B13" s="12" t="str">
        <f>LOOKUP(ролики!$A13,Команды!$A$4:$A$30,Команды!$B$4:$B$30)</f>
        <v>Ступинский район М.О.</v>
      </c>
      <c r="C13" s="13" t="s">
        <v>511</v>
      </c>
      <c r="D13" s="21">
        <v>35210</v>
      </c>
      <c r="E13" s="23">
        <v>0.0007314814814814814</v>
      </c>
      <c r="F13" s="23">
        <v>5.7870370370370366E-05</v>
      </c>
      <c r="G13" s="23">
        <f>ролики!$E13+ролики!$F13</f>
        <v>0.0007893518518518517</v>
      </c>
      <c r="H13" s="25">
        <v>10</v>
      </c>
    </row>
    <row r="14" spans="1:8" ht="15">
      <c r="A14" s="13">
        <v>20</v>
      </c>
      <c r="B14" s="12" t="str">
        <f>LOOKUP(ролики!$A14,Команды!$A$4:$A$30,Команды!$B$4:$B$30)</f>
        <v>Тверская область</v>
      </c>
      <c r="C14" s="13" t="s">
        <v>219</v>
      </c>
      <c r="D14" s="21">
        <v>35213</v>
      </c>
      <c r="E14" s="23">
        <v>0.0007319444444444445</v>
      </c>
      <c r="F14" s="23">
        <v>5.7870370370370366E-05</v>
      </c>
      <c r="G14" s="23">
        <f>ролики!$E14+ролики!$F14</f>
        <v>0.0007898148148148148</v>
      </c>
      <c r="H14" s="25">
        <v>11</v>
      </c>
    </row>
    <row r="15" spans="1:8" ht="15">
      <c r="A15" s="13">
        <v>6</v>
      </c>
      <c r="B15" s="12" t="str">
        <f>LOOKUP(ролики!$A15,Команды!$A$4:$A$30,Команды!$B$4:$B$30)</f>
        <v>Городской округ Домодедово М.О.</v>
      </c>
      <c r="C15" s="13" t="s">
        <v>41</v>
      </c>
      <c r="D15" s="21">
        <v>35241</v>
      </c>
      <c r="E15" s="23">
        <v>0.0007899305555555555</v>
      </c>
      <c r="F15" s="23">
        <v>0</v>
      </c>
      <c r="G15" s="23">
        <f>ролики!$E15+ролики!$F15</f>
        <v>0.0007899305555555555</v>
      </c>
      <c r="H15" s="25">
        <v>12</v>
      </c>
    </row>
    <row r="16" spans="1:8" ht="15">
      <c r="A16" s="13">
        <v>35</v>
      </c>
      <c r="B16" s="12" t="str">
        <f>LOOKUP(ролики!$A16,Команды!$A$4:$A$30,Команды!$B$4:$B$30)</f>
        <v>Пушкинский район М.О.</v>
      </c>
      <c r="C16" s="13" t="s">
        <v>510</v>
      </c>
      <c r="D16" s="21">
        <v>35262</v>
      </c>
      <c r="E16" s="23">
        <v>0.0008150462962962962</v>
      </c>
      <c r="F16" s="23">
        <v>0</v>
      </c>
      <c r="G16" s="23">
        <f>ролики!$E16+ролики!$F16</f>
        <v>0.0008150462962962962</v>
      </c>
      <c r="H16" s="25">
        <v>13</v>
      </c>
    </row>
    <row r="17" spans="1:8" ht="15">
      <c r="A17" s="13">
        <v>23</v>
      </c>
      <c r="B17" s="12" t="str">
        <f>LOOKUP(ролики!$A17,Команды!$A$4:$A$30,Команды!$B$4:$B$30)</f>
        <v>Курская область</v>
      </c>
      <c r="C17" s="13" t="s">
        <v>497</v>
      </c>
      <c r="D17" s="21">
        <v>35315</v>
      </c>
      <c r="E17" s="23">
        <v>0.0007667824074074074</v>
      </c>
      <c r="F17" s="23">
        <v>5.7870370370370366E-05</v>
      </c>
      <c r="G17" s="23">
        <f>ролики!$E17+ролики!$F17</f>
        <v>0.0008246527777777778</v>
      </c>
      <c r="H17" s="25">
        <v>14</v>
      </c>
    </row>
    <row r="18" spans="1:8" ht="15">
      <c r="A18" s="13">
        <v>4</v>
      </c>
      <c r="B18" s="12" t="str">
        <f>LOOKUP(ролики!$A18,Команды!$A$4:$A$30,Команды!$B$4:$B$30)</f>
        <v>Клуб "Добрыня" ОДОН ВВ МВД РФ</v>
      </c>
      <c r="C18" s="13" t="s">
        <v>16</v>
      </c>
      <c r="D18" s="21">
        <v>35417</v>
      </c>
      <c r="E18" s="23">
        <v>0.000838425925925926</v>
      </c>
      <c r="F18" s="23">
        <v>0</v>
      </c>
      <c r="G18" s="23">
        <f>ролики!$E18+ролики!$F18</f>
        <v>0.000838425925925926</v>
      </c>
      <c r="H18" s="25">
        <v>15</v>
      </c>
    </row>
    <row r="19" spans="1:8" ht="15">
      <c r="A19" s="13">
        <v>30</v>
      </c>
      <c r="B19" s="12" t="str">
        <f>LOOKUP(ролики!$A19,Команды!$A$4:$A$30,Команды!$B$4:$B$30)</f>
        <v>Ярославская область</v>
      </c>
      <c r="C19" s="13" t="s">
        <v>282</v>
      </c>
      <c r="D19" s="21">
        <v>36288</v>
      </c>
      <c r="E19" s="23">
        <v>0.000885763888888889</v>
      </c>
      <c r="F19" s="23">
        <v>0</v>
      </c>
      <c r="G19" s="23">
        <f>ролики!$E19+ролики!$F19</f>
        <v>0.000885763888888889</v>
      </c>
      <c r="H19" s="25">
        <v>16</v>
      </c>
    </row>
    <row r="20" spans="1:8" ht="15">
      <c r="A20" s="13">
        <v>5</v>
      </c>
      <c r="B20" s="12" t="str">
        <f>LOOKUP(ролики!$A20,Команды!$A$4:$A$30,Команды!$B$4:$B$30)</f>
        <v>Рузский район М.О.</v>
      </c>
      <c r="C20" s="13" t="s">
        <v>24</v>
      </c>
      <c r="D20" s="21">
        <v>35709</v>
      </c>
      <c r="E20" s="23">
        <v>0.0008368055555555556</v>
      </c>
      <c r="F20" s="23">
        <v>5.7870370370370366E-05</v>
      </c>
      <c r="G20" s="23">
        <f>ролики!$E20+ролики!$F20</f>
        <v>0.0008946759259259259</v>
      </c>
      <c r="H20" s="25">
        <v>17</v>
      </c>
    </row>
    <row r="21" spans="1:8" ht="15">
      <c r="A21" s="13">
        <v>26</v>
      </c>
      <c r="B21" s="12" t="str">
        <f>LOOKUP(ролики!$A21,Команды!$A$4:$A$30,Команды!$B$4:$B$30)</f>
        <v>Клуб "Пересвет" ОМОН ГУВД по МО (г. Сергиев Посад)</v>
      </c>
      <c r="C21" s="13" t="s">
        <v>619</v>
      </c>
      <c r="D21" s="21">
        <v>35550</v>
      </c>
      <c r="E21" s="23">
        <v>0.0008456018518518518</v>
      </c>
      <c r="F21" s="23">
        <v>5.7870370370370366E-05</v>
      </c>
      <c r="G21" s="23">
        <f>ролики!$E21+ролики!$F21</f>
        <v>0.0009034722222222222</v>
      </c>
      <c r="H21" s="25">
        <v>18</v>
      </c>
    </row>
    <row r="22" spans="1:8" ht="15">
      <c r="A22" s="13">
        <v>9</v>
      </c>
      <c r="B22" s="12" t="str">
        <f>LOOKUP(ролики!$A22,Команды!$A$4:$A$30,Команды!$B$4:$B$30)</f>
        <v>Зендиковская школа Каширский район М.О.</v>
      </c>
      <c r="C22" s="13" t="s">
        <v>537</v>
      </c>
      <c r="D22" s="21">
        <v>36389</v>
      </c>
      <c r="E22" s="23">
        <v>0.0009054398148148148</v>
      </c>
      <c r="F22" s="23">
        <v>0</v>
      </c>
      <c r="G22" s="23">
        <f>ролики!$E22+ролики!$F22</f>
        <v>0.0009054398148148148</v>
      </c>
      <c r="H22" s="25">
        <v>19</v>
      </c>
    </row>
    <row r="23" spans="1:8" ht="15">
      <c r="A23" s="13">
        <v>8</v>
      </c>
      <c r="B23" s="12" t="str">
        <f>LOOKUP(ролики!$A23,Команды!$A$4:$A$30,Команды!$B$4:$B$30)</f>
        <v>Клуб "Энергия" Шатурского района М.О.</v>
      </c>
      <c r="C23" s="13" t="s">
        <v>84</v>
      </c>
      <c r="D23" s="21">
        <v>35205</v>
      </c>
      <c r="E23" s="23">
        <v>0.000869212962962963</v>
      </c>
      <c r="F23" s="23">
        <v>5.7870370370370366E-05</v>
      </c>
      <c r="G23" s="23">
        <f>ролики!$E23+ролики!$F23</f>
        <v>0.0009270833333333334</v>
      </c>
      <c r="H23" s="25">
        <v>20</v>
      </c>
    </row>
    <row r="24" spans="1:8" ht="15">
      <c r="A24" s="13">
        <v>22</v>
      </c>
      <c r="B24" s="12" t="str">
        <f>LOOKUP(ролики!$A24,Команды!$A$4:$A$30,Команды!$B$4:$B$30)</f>
        <v>Воскресенский район М.О.</v>
      </c>
      <c r="C24" s="13" t="s">
        <v>250</v>
      </c>
      <c r="D24" s="21">
        <v>35181</v>
      </c>
      <c r="E24" s="23">
        <v>0.000949537037037037</v>
      </c>
      <c r="F24" s="23">
        <v>0</v>
      </c>
      <c r="G24" s="23">
        <f>ролики!$E24+ролики!$F24</f>
        <v>0.000949537037037037</v>
      </c>
      <c r="H24" s="25">
        <v>21</v>
      </c>
    </row>
    <row r="25" spans="1:8" ht="15">
      <c r="A25" s="13">
        <v>15</v>
      </c>
      <c r="B25" s="12" t="str">
        <f>LOOKUP(ролики!$A25,Команды!$A$4:$A$30,Команды!$B$4:$B$30)</f>
        <v>Тамбовская область </v>
      </c>
      <c r="C25" s="13" t="s">
        <v>483</v>
      </c>
      <c r="D25" s="21">
        <v>35732</v>
      </c>
      <c r="E25" s="23">
        <v>0.0007895833333333334</v>
      </c>
      <c r="F25" s="23">
        <v>0.00017361111111111112</v>
      </c>
      <c r="G25" s="23">
        <f>ролики!$E25+ролики!$F25</f>
        <v>0.0009631944444444446</v>
      </c>
      <c r="H25" s="25">
        <v>22</v>
      </c>
    </row>
    <row r="26" spans="1:8" ht="15">
      <c r="A26" s="13">
        <v>12</v>
      </c>
      <c r="B26" s="12" t="str">
        <f>LOOKUP(ролики!$A26,Команды!$A$4:$A$30,Команды!$B$4:$B$30)</f>
        <v>Владимирская область</v>
      </c>
      <c r="C26" s="13" t="s">
        <v>476</v>
      </c>
      <c r="D26" s="21">
        <v>36304</v>
      </c>
      <c r="E26" s="23">
        <v>0.0008603009259259259</v>
      </c>
      <c r="F26" s="23">
        <v>0.00011574074074074073</v>
      </c>
      <c r="G26" s="23">
        <f>ролики!$E26+ролики!$F26</f>
        <v>0.0009760416666666666</v>
      </c>
      <c r="H26" s="25">
        <v>23</v>
      </c>
    </row>
    <row r="27" spans="1:8" ht="15">
      <c r="A27" s="13">
        <v>25</v>
      </c>
      <c r="B27" s="12" t="str">
        <f>LOOKUP(ролики!$A27,Команды!$A$4:$A$30,Команды!$B$4:$B$30)</f>
        <v>Воронежская область</v>
      </c>
      <c r="C27" s="13" t="s">
        <v>603</v>
      </c>
      <c r="D27" s="21">
        <v>35565</v>
      </c>
      <c r="E27" s="23">
        <v>0.0009846064814814815</v>
      </c>
      <c r="F27" s="23">
        <v>0</v>
      </c>
      <c r="G27" s="23">
        <f>ролики!$E27+ролики!$F27</f>
        <v>0.0009846064814814815</v>
      </c>
      <c r="H27" s="25">
        <v>24</v>
      </c>
    </row>
    <row r="28" spans="1:8" ht="15">
      <c r="A28" s="13">
        <v>14</v>
      </c>
      <c r="B28" s="12" t="str">
        <f>LOOKUP(ролики!$A28,Команды!$A$4:$A$30,Команды!$B$4:$B$30)</f>
        <v>Клуб "Олимп" Шатурского района М.О.</v>
      </c>
      <c r="C28" s="13" t="s">
        <v>138</v>
      </c>
      <c r="D28" s="21">
        <v>35798</v>
      </c>
      <c r="E28" s="23">
        <v>0.0010043981481481481</v>
      </c>
      <c r="F28" s="23">
        <v>5.7870370370370366E-05</v>
      </c>
      <c r="G28" s="23">
        <f>ролики!$E28+ролики!$F28</f>
        <v>0.0010622685185185186</v>
      </c>
      <c r="H28" s="25">
        <v>25</v>
      </c>
    </row>
    <row r="29" spans="1:8" ht="15">
      <c r="A29" s="13">
        <v>7</v>
      </c>
      <c r="B29" s="12" t="str">
        <f>LOOKUP(ролики!$A29,Команды!$A$4:$A$30,Команды!$B$4:$B$30)</f>
        <v>Клинский район М.О.</v>
      </c>
      <c r="C29" s="13" t="s">
        <v>70</v>
      </c>
      <c r="D29" s="21">
        <v>35297</v>
      </c>
      <c r="E29" s="23">
        <v>0.0010072916666666665</v>
      </c>
      <c r="F29" s="23">
        <v>5.7870370370370366E-05</v>
      </c>
      <c r="G29" s="23">
        <f>ролики!$E29+ролики!$F29</f>
        <v>0.001065162037037037</v>
      </c>
      <c r="H29" s="25">
        <v>26</v>
      </c>
    </row>
    <row r="30" spans="1:8" ht="15">
      <c r="A30" s="13">
        <v>36</v>
      </c>
      <c r="B30" s="12" t="str">
        <f>LOOKUP(ролики!$A30,Команды!$A$4:$A$30,Команды!$B$4:$B$30)</f>
        <v>Гимназия "Дмитров" М.О.</v>
      </c>
      <c r="C30" s="13" t="s">
        <v>311</v>
      </c>
      <c r="D30" s="21">
        <v>35201</v>
      </c>
      <c r="E30" s="23">
        <v>0.00118125</v>
      </c>
      <c r="F30" s="23">
        <v>5.7870370370370366E-05</v>
      </c>
      <c r="G30" s="23">
        <f>ролики!$E30+ролики!$F30</f>
        <v>0.0012391203703703705</v>
      </c>
      <c r="H30" s="25">
        <v>27</v>
      </c>
    </row>
    <row r="32" ht="15">
      <c r="B32" s="18"/>
    </row>
    <row r="33" ht="15">
      <c r="B33" t="s">
        <v>624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6" fitToWidth="1" horizontalDpi="1200" verticalDpi="1200" orientation="landscape" paperSize="9" scale="98" r:id="rId2"/>
  <tableParts>
    <tablePart r:id="rId1"/>
  </tableParts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G60"/>
  <sheetViews>
    <sheetView zoomScalePageLayoutView="0" workbookViewId="0" topLeftCell="B1">
      <selection activeCell="B12" sqref="B12"/>
    </sheetView>
  </sheetViews>
  <sheetFormatPr defaultColWidth="9.140625" defaultRowHeight="15" outlineLevelCol="1"/>
  <cols>
    <col min="1" max="1" width="9.140625" style="0" hidden="1" customWidth="1" outlineLevel="1"/>
    <col min="2" max="2" width="52.00390625" style="0" bestFit="1" customWidth="1" collapsed="1"/>
    <col min="3" max="3" width="38.00390625" style="0" bestFit="1" customWidth="1"/>
    <col min="4" max="4" width="4.57421875" style="0" bestFit="1" customWidth="1"/>
    <col min="5" max="5" width="15.421875" style="0" customWidth="1" outlineLevel="1"/>
    <col min="6" max="6" width="10.00390625" style="0" bestFit="1" customWidth="1"/>
    <col min="7" max="7" width="7.28125" style="0" customWidth="1"/>
  </cols>
  <sheetData>
    <row r="1" spans="2:7" ht="22.5">
      <c r="B1" s="66" t="s">
        <v>648</v>
      </c>
      <c r="C1" s="66"/>
      <c r="D1" s="66"/>
      <c r="E1" s="66"/>
      <c r="F1" s="66"/>
      <c r="G1" s="66"/>
    </row>
    <row r="2" spans="2:7" ht="19.5">
      <c r="B2" s="18" t="s">
        <v>571</v>
      </c>
      <c r="C2" s="11"/>
      <c r="D2" s="11"/>
      <c r="E2" s="11"/>
      <c r="F2" s="11"/>
      <c r="G2" s="17" t="s">
        <v>578</v>
      </c>
    </row>
    <row r="3" spans="1:7" ht="15">
      <c r="A3" t="s">
        <v>347</v>
      </c>
      <c r="B3" t="s">
        <v>325</v>
      </c>
      <c r="C3" t="s">
        <v>346</v>
      </c>
      <c r="D3" t="s">
        <v>567</v>
      </c>
      <c r="E3" t="s">
        <v>561</v>
      </c>
      <c r="F3" t="s">
        <v>562</v>
      </c>
      <c r="G3" t="s">
        <v>566</v>
      </c>
    </row>
    <row r="4" spans="1:7" ht="15">
      <c r="A4" s="9">
        <v>32</v>
      </c>
      <c r="B4" s="12" t="str">
        <f>LOOKUP('стрельба-лук'!$A4,Команды!$A$4:$A$30,Команды!$B$4:$B$30)</f>
        <v>Республика Татарстан</v>
      </c>
      <c r="C4" s="13" t="s">
        <v>277</v>
      </c>
      <c r="D4" s="19" t="s">
        <v>569</v>
      </c>
      <c r="E4" s="21">
        <v>36368</v>
      </c>
      <c r="F4" s="19">
        <v>68</v>
      </c>
      <c r="G4" s="25">
        <v>1</v>
      </c>
    </row>
    <row r="5" spans="1:7" ht="15">
      <c r="A5" s="9">
        <v>36</v>
      </c>
      <c r="B5" s="12" t="str">
        <f>LOOKUP('стрельба-лук'!$A5,Команды!$A$4:$A$30,Команды!$B$4:$B$30)</f>
        <v>Гимназия "Дмитров" М.О.</v>
      </c>
      <c r="C5" s="13" t="s">
        <v>307</v>
      </c>
      <c r="D5" s="19" t="s">
        <v>569</v>
      </c>
      <c r="E5" s="21">
        <v>35159</v>
      </c>
      <c r="F5" s="19">
        <v>63</v>
      </c>
      <c r="G5" s="25">
        <v>2</v>
      </c>
    </row>
    <row r="6" spans="1:7" ht="15">
      <c r="A6" s="9">
        <v>37</v>
      </c>
      <c r="B6" s="12" t="str">
        <f>LOOKUP('стрельба-лук'!$A6,Команды!$A$4:$A$30,Команды!$B$4:$B$30)</f>
        <v>г.Москва</v>
      </c>
      <c r="C6" s="13" t="s">
        <v>462</v>
      </c>
      <c r="D6" s="19" t="s">
        <v>569</v>
      </c>
      <c r="E6" s="21">
        <v>35785</v>
      </c>
      <c r="F6" s="19">
        <v>62</v>
      </c>
      <c r="G6" s="25">
        <v>3</v>
      </c>
    </row>
    <row r="7" spans="1:7" ht="15">
      <c r="A7" s="9">
        <v>33</v>
      </c>
      <c r="B7" s="12" t="str">
        <f>LOOKUP('стрельба-лук'!$A7,Команды!$A$4:$A$30,Команды!$B$4:$B$30)</f>
        <v>Одинцовский район М.О.</v>
      </c>
      <c r="C7" s="13" t="s">
        <v>554</v>
      </c>
      <c r="D7" s="19" t="s">
        <v>569</v>
      </c>
      <c r="E7" s="21">
        <v>35068</v>
      </c>
      <c r="F7" s="19">
        <v>62</v>
      </c>
      <c r="G7" s="25">
        <v>4</v>
      </c>
    </row>
    <row r="8" spans="1:7" ht="15">
      <c r="A8" s="9">
        <v>16</v>
      </c>
      <c r="B8" s="12" t="str">
        <f>LOOKUP('стрельба-лук'!$A8,Команды!$A$4:$A$30,Команды!$B$4:$B$30)</f>
        <v>Смоленская область</v>
      </c>
      <c r="C8" s="13" t="s">
        <v>171</v>
      </c>
      <c r="D8" s="19" t="s">
        <v>569</v>
      </c>
      <c r="E8" s="21">
        <v>35125</v>
      </c>
      <c r="F8" s="19">
        <v>46</v>
      </c>
      <c r="G8" s="25">
        <v>5</v>
      </c>
    </row>
    <row r="9" spans="1:7" ht="15">
      <c r="A9" s="9">
        <v>34</v>
      </c>
      <c r="B9" s="12" t="str">
        <f>LOOKUP('стрельба-лук'!$A9,Команды!$A$4:$A$30,Команды!$B$4:$B$30)</f>
        <v>Ивановская область</v>
      </c>
      <c r="C9" s="13" t="s">
        <v>295</v>
      </c>
      <c r="D9" s="19" t="s">
        <v>569</v>
      </c>
      <c r="E9" s="21">
        <v>35309</v>
      </c>
      <c r="F9" s="19">
        <v>41</v>
      </c>
      <c r="G9" s="25">
        <v>6</v>
      </c>
    </row>
    <row r="10" spans="1:7" ht="15">
      <c r="A10" s="9">
        <v>12</v>
      </c>
      <c r="B10" s="12" t="str">
        <f>LOOKUP('стрельба-лук'!$A10,Команды!$A$4:$A$30,Команды!$B$4:$B$30)</f>
        <v>Владимирская область</v>
      </c>
      <c r="C10" s="13" t="s">
        <v>468</v>
      </c>
      <c r="D10" s="19" t="s">
        <v>569</v>
      </c>
      <c r="E10" s="21">
        <v>35324</v>
      </c>
      <c r="F10" s="19">
        <v>36</v>
      </c>
      <c r="G10" s="25">
        <v>7</v>
      </c>
    </row>
    <row r="11" spans="1:7" ht="15">
      <c r="A11" s="9">
        <v>26</v>
      </c>
      <c r="B11" s="12" t="str">
        <f>LOOKUP('стрельба-лук'!$A11,Команды!$A$4:$A$30,Команды!$B$4:$B$30)</f>
        <v>Клуб "Пересвет" ОМОН ГУВД по МО (г. Сергиев Посад)</v>
      </c>
      <c r="C11" s="13" t="s">
        <v>609</v>
      </c>
      <c r="D11" s="19" t="s">
        <v>569</v>
      </c>
      <c r="E11" s="21">
        <v>34846</v>
      </c>
      <c r="F11" s="19">
        <v>36</v>
      </c>
      <c r="G11" s="25">
        <v>8</v>
      </c>
    </row>
    <row r="12" spans="1:7" ht="15">
      <c r="A12" s="9">
        <v>22</v>
      </c>
      <c r="B12" s="12" t="str">
        <f>LOOKUP('стрельба-лук'!$A12,Команды!$A$4:$A$30,Команды!$B$4:$B$30)</f>
        <v>Воскресенский район М.О.</v>
      </c>
      <c r="C12" s="13" t="s">
        <v>403</v>
      </c>
      <c r="D12" s="19" t="s">
        <v>569</v>
      </c>
      <c r="E12" s="21">
        <v>35197</v>
      </c>
      <c r="F12" s="19">
        <v>35</v>
      </c>
      <c r="G12" s="25">
        <v>9</v>
      </c>
    </row>
    <row r="13" spans="1:7" ht="15">
      <c r="A13" s="9">
        <v>8</v>
      </c>
      <c r="B13" s="12" t="str">
        <f>LOOKUP('стрельба-лук'!$A13,Команды!$A$4:$A$30,Команды!$B$4:$B$30)</f>
        <v>Клуб "Энергия" Шатурского района М.О.</v>
      </c>
      <c r="C13" s="13" t="s">
        <v>71</v>
      </c>
      <c r="D13" s="19" t="s">
        <v>569</v>
      </c>
      <c r="E13" s="21">
        <v>35145</v>
      </c>
      <c r="F13" s="19">
        <v>35</v>
      </c>
      <c r="G13" s="25">
        <v>10</v>
      </c>
    </row>
    <row r="14" spans="1:7" ht="15">
      <c r="A14" s="9">
        <v>17</v>
      </c>
      <c r="B14" s="12" t="str">
        <f>LOOKUP('стрельба-лук'!$A14,Команды!$A$4:$A$30,Команды!$B$4:$B$30)</f>
        <v>Клуб "Юные помощники милиции" г.Истры М.О.</v>
      </c>
      <c r="C14" s="13" t="s">
        <v>187</v>
      </c>
      <c r="D14" s="19" t="s">
        <v>569</v>
      </c>
      <c r="E14" s="21">
        <v>35156</v>
      </c>
      <c r="F14" s="19">
        <v>33</v>
      </c>
      <c r="G14" s="25">
        <v>11</v>
      </c>
    </row>
    <row r="15" spans="1:7" ht="15">
      <c r="A15" s="9">
        <v>30</v>
      </c>
      <c r="B15" s="12" t="str">
        <f>LOOKUP('стрельба-лук'!$A15,Команды!$A$4:$A$30,Команды!$B$4:$B$30)</f>
        <v>Ярославская область</v>
      </c>
      <c r="C15" s="13" t="s">
        <v>283</v>
      </c>
      <c r="D15" s="19" t="s">
        <v>569</v>
      </c>
      <c r="E15" s="21">
        <v>34809</v>
      </c>
      <c r="F15" s="19">
        <v>33</v>
      </c>
      <c r="G15" s="25">
        <v>12</v>
      </c>
    </row>
    <row r="16" spans="1:7" ht="15">
      <c r="A16" s="9">
        <v>9</v>
      </c>
      <c r="B16" s="12" t="str">
        <f>LOOKUP('стрельба-лук'!$A16,Команды!$A$4:$A$30,Команды!$B$4:$B$30)</f>
        <v>Зендиковская школа Каширский район М.О.</v>
      </c>
      <c r="C16" s="13" t="s">
        <v>95</v>
      </c>
      <c r="D16" s="19" t="s">
        <v>569</v>
      </c>
      <c r="E16" s="21">
        <v>35469</v>
      </c>
      <c r="F16" s="19">
        <v>31</v>
      </c>
      <c r="G16" s="25">
        <v>13</v>
      </c>
    </row>
    <row r="17" spans="1:7" ht="15">
      <c r="A17" s="9">
        <v>6</v>
      </c>
      <c r="B17" s="12" t="str">
        <f>LOOKUP('стрельба-лук'!$A17,Команды!$A$4:$A$30,Команды!$B$4:$B$30)</f>
        <v>Городской округ Домодедово М.О.</v>
      </c>
      <c r="C17" s="13" t="s">
        <v>41</v>
      </c>
      <c r="D17" s="19" t="s">
        <v>569</v>
      </c>
      <c r="E17" s="21">
        <v>35241</v>
      </c>
      <c r="F17" s="19">
        <v>29</v>
      </c>
      <c r="G17" s="25">
        <v>14</v>
      </c>
    </row>
    <row r="18" spans="1:7" ht="15">
      <c r="A18" s="9">
        <v>24</v>
      </c>
      <c r="B18" s="12" t="str">
        <f>LOOKUP('стрельба-лук'!$A18,Команды!$A$4:$A$30,Команды!$B$4:$B$30)</f>
        <v>Клуб "Русич" ОМСН КМ ГУВД по М.О.</v>
      </c>
      <c r="C18" s="13" t="s">
        <v>236</v>
      </c>
      <c r="D18" s="19" t="s">
        <v>569</v>
      </c>
      <c r="E18" s="21">
        <v>35458</v>
      </c>
      <c r="F18" s="19">
        <v>28</v>
      </c>
      <c r="G18" s="25">
        <v>15</v>
      </c>
    </row>
    <row r="19" spans="1:7" ht="15">
      <c r="A19" s="9">
        <v>25</v>
      </c>
      <c r="B19" s="12" t="str">
        <f>LOOKUP('стрельба-лук'!$A19,Команды!$A$4:$A$30,Команды!$B$4:$B$30)</f>
        <v>Воронежская область</v>
      </c>
      <c r="C19" s="13" t="s">
        <v>503</v>
      </c>
      <c r="D19" s="19" t="s">
        <v>569</v>
      </c>
      <c r="E19" s="21">
        <v>35412</v>
      </c>
      <c r="F19" s="19">
        <v>28</v>
      </c>
      <c r="G19" s="25">
        <v>16</v>
      </c>
    </row>
    <row r="20" spans="1:7" ht="15">
      <c r="A20" s="9">
        <v>7</v>
      </c>
      <c r="B20" s="12" t="str">
        <f>LOOKUP('стрельба-лук'!$A20,Команды!$A$4:$A$30,Команды!$B$4:$B$30)</f>
        <v>Клинский район М.О.</v>
      </c>
      <c r="C20" s="13" t="s">
        <v>68</v>
      </c>
      <c r="D20" s="19" t="s">
        <v>569</v>
      </c>
      <c r="E20" s="21">
        <v>35137</v>
      </c>
      <c r="F20" s="19">
        <v>28</v>
      </c>
      <c r="G20" s="25">
        <v>17</v>
      </c>
    </row>
    <row r="21" spans="1:7" ht="15">
      <c r="A21" s="9">
        <v>31</v>
      </c>
      <c r="B21" s="12" t="str">
        <f>LOOKUP('стрельба-лук'!$A21,Команды!$A$4:$A$30,Команды!$B$4:$B$30)</f>
        <v>Ступинский район М.О.</v>
      </c>
      <c r="C21" s="13" t="s">
        <v>525</v>
      </c>
      <c r="D21" s="19" t="s">
        <v>569</v>
      </c>
      <c r="E21" s="21">
        <v>35467</v>
      </c>
      <c r="F21" s="19">
        <v>27</v>
      </c>
      <c r="G21" s="25">
        <v>18</v>
      </c>
    </row>
    <row r="22" spans="1:7" ht="15">
      <c r="A22" s="9">
        <v>15</v>
      </c>
      <c r="B22" s="12" t="str">
        <f>LOOKUP('стрельба-лук'!$A22,Команды!$A$4:$A$30,Команды!$B$4:$B$30)</f>
        <v>Тамбовская область </v>
      </c>
      <c r="C22" s="13" t="s">
        <v>147</v>
      </c>
      <c r="D22" s="19" t="s">
        <v>569</v>
      </c>
      <c r="E22" s="21">
        <v>35387</v>
      </c>
      <c r="F22" s="19">
        <v>27</v>
      </c>
      <c r="G22" s="25">
        <v>19</v>
      </c>
    </row>
    <row r="23" spans="1:7" ht="15">
      <c r="A23" s="9">
        <v>10</v>
      </c>
      <c r="B23" s="12" t="str">
        <f>LOOKUP('стрельба-лук'!$A23,Команды!$A$4:$A$30,Команды!$B$4:$B$30)</f>
        <v>Липецкая область</v>
      </c>
      <c r="C23" s="13" t="s">
        <v>492</v>
      </c>
      <c r="D23" s="19" t="s">
        <v>569</v>
      </c>
      <c r="E23" s="21">
        <v>35938</v>
      </c>
      <c r="F23" s="19">
        <v>25</v>
      </c>
      <c r="G23" s="25">
        <v>20</v>
      </c>
    </row>
    <row r="24" spans="1:7" ht="15">
      <c r="A24" s="9">
        <v>13</v>
      </c>
      <c r="B24" s="12" t="str">
        <f>LOOKUP('стрельба-лук'!$A24,Команды!$A$4:$A$30,Команды!$B$4:$B$30)</f>
        <v>Тульская область"</v>
      </c>
      <c r="C24" s="13" t="s">
        <v>122</v>
      </c>
      <c r="D24" s="19" t="s">
        <v>569</v>
      </c>
      <c r="E24" s="21">
        <v>35647</v>
      </c>
      <c r="F24" s="19">
        <v>25</v>
      </c>
      <c r="G24" s="25">
        <v>21</v>
      </c>
    </row>
    <row r="25" spans="1:7" ht="15">
      <c r="A25" s="9">
        <v>23</v>
      </c>
      <c r="B25" s="12" t="str">
        <f>LOOKUP('стрельба-лук'!$A25,Команды!$A$4:$A$30,Команды!$B$4:$B$30)</f>
        <v>Курская область</v>
      </c>
      <c r="C25" s="13" t="s">
        <v>498</v>
      </c>
      <c r="D25" s="19" t="s">
        <v>569</v>
      </c>
      <c r="E25" s="21">
        <v>35660</v>
      </c>
      <c r="F25" s="19">
        <v>22</v>
      </c>
      <c r="G25" s="25">
        <v>22</v>
      </c>
    </row>
    <row r="26" spans="1:7" ht="15">
      <c r="A26" s="9">
        <v>5</v>
      </c>
      <c r="B26" s="12" t="str">
        <f>LOOKUP('стрельба-лук'!$A26,Команды!$A$4:$A$30,Команды!$B$4:$B$30)</f>
        <v>Рузский район М.О.</v>
      </c>
      <c r="C26" s="13" t="s">
        <v>29</v>
      </c>
      <c r="D26" s="19" t="s">
        <v>569</v>
      </c>
      <c r="E26" s="21">
        <v>35473</v>
      </c>
      <c r="F26" s="19">
        <v>20</v>
      </c>
      <c r="G26" s="25">
        <v>23</v>
      </c>
    </row>
    <row r="27" spans="1:7" ht="15">
      <c r="A27" s="9">
        <v>20</v>
      </c>
      <c r="B27" s="12" t="str">
        <f>LOOKUP('стрельба-лук'!$A27,Команды!$A$4:$A$30,Команды!$B$4:$B$30)</f>
        <v>Тверская область</v>
      </c>
      <c r="C27" s="13" t="s">
        <v>220</v>
      </c>
      <c r="D27" s="19" t="s">
        <v>569</v>
      </c>
      <c r="E27" s="21">
        <v>35293</v>
      </c>
      <c r="F27" s="19">
        <v>13</v>
      </c>
      <c r="G27" s="25">
        <v>24</v>
      </c>
    </row>
    <row r="28" spans="1:7" ht="15">
      <c r="A28" s="9">
        <v>4</v>
      </c>
      <c r="B28" s="12" t="str">
        <f>LOOKUP('стрельба-лук'!$A28,Команды!$A$4:$A$30,Команды!$B$4:$B$30)</f>
        <v>Клуб "Добрыня" ОДОН ВВ МВД РФ</v>
      </c>
      <c r="C28" s="13" t="s">
        <v>10</v>
      </c>
      <c r="D28" s="19" t="s">
        <v>569</v>
      </c>
      <c r="E28" s="21">
        <v>35467</v>
      </c>
      <c r="F28" s="19">
        <v>12</v>
      </c>
      <c r="G28" s="25">
        <v>25</v>
      </c>
    </row>
    <row r="29" spans="1:7" ht="15">
      <c r="A29" s="9">
        <v>14</v>
      </c>
      <c r="B29" s="12" t="str">
        <f>LOOKUP('стрельба-лук'!$A29,Команды!$A$4:$A$30,Команды!$B$4:$B$30)</f>
        <v>Клуб "Олимп" Шатурского района М.О.</v>
      </c>
      <c r="C29" s="13" t="s">
        <v>140</v>
      </c>
      <c r="D29" s="19" t="s">
        <v>569</v>
      </c>
      <c r="E29" s="21">
        <v>35676</v>
      </c>
      <c r="F29" s="19">
        <v>3</v>
      </c>
      <c r="G29" s="25">
        <v>26</v>
      </c>
    </row>
    <row r="30" spans="1:7" ht="15">
      <c r="A30" s="9">
        <v>35</v>
      </c>
      <c r="B30" s="12" t="str">
        <f>LOOKUP('стрельба-лук'!$A30,Команды!$A$4:$A$30,Команды!$B$4:$B$30)</f>
        <v>Пушкинский район М.О.</v>
      </c>
      <c r="C30" s="13" t="s">
        <v>198</v>
      </c>
      <c r="D30" s="19" t="s">
        <v>569</v>
      </c>
      <c r="E30" s="21">
        <v>35270</v>
      </c>
      <c r="F30" s="19">
        <v>3</v>
      </c>
      <c r="G30" s="25">
        <v>27</v>
      </c>
    </row>
    <row r="31" spans="1:7" ht="15">
      <c r="A31" s="9">
        <v>24</v>
      </c>
      <c r="B31" s="12" t="str">
        <f>LOOKUP('стрельба-лук'!$A31,Команды!$A$4:$A$30,Команды!$B$4:$B$30)</f>
        <v>Клуб "Русич" ОМСН КМ ГУВД по М.О.</v>
      </c>
      <c r="C31" s="13" t="s">
        <v>226</v>
      </c>
      <c r="D31" s="19" t="s">
        <v>568</v>
      </c>
      <c r="E31" s="21">
        <v>35272</v>
      </c>
      <c r="F31" s="19">
        <v>73</v>
      </c>
      <c r="G31" s="25">
        <v>1</v>
      </c>
    </row>
    <row r="32" spans="1:7" ht="15">
      <c r="A32" s="9">
        <v>32</v>
      </c>
      <c r="B32" s="12" t="str">
        <f>LOOKUP('стрельба-лук'!$A32,Команды!$A$4:$A$30,Команды!$B$4:$B$30)</f>
        <v>Республика Татарстан</v>
      </c>
      <c r="C32" s="13" t="s">
        <v>273</v>
      </c>
      <c r="D32" s="19" t="s">
        <v>568</v>
      </c>
      <c r="E32" s="21">
        <v>35948</v>
      </c>
      <c r="F32" s="19">
        <v>70</v>
      </c>
      <c r="G32" s="25">
        <v>2</v>
      </c>
    </row>
    <row r="33" spans="1:7" ht="15">
      <c r="A33" s="9">
        <v>16</v>
      </c>
      <c r="B33" s="12" t="str">
        <f>LOOKUP('стрельба-лук'!$A33,Команды!$A$4:$A$30,Команды!$B$4:$B$30)</f>
        <v>Смоленская область</v>
      </c>
      <c r="C33" s="13" t="s">
        <v>167</v>
      </c>
      <c r="D33" s="19" t="s">
        <v>568</v>
      </c>
      <c r="E33" s="21">
        <v>35256</v>
      </c>
      <c r="F33" s="19">
        <v>67</v>
      </c>
      <c r="G33" s="25">
        <v>3</v>
      </c>
    </row>
    <row r="34" spans="1:7" ht="15">
      <c r="A34" s="9">
        <v>37</v>
      </c>
      <c r="B34" s="12" t="str">
        <f>LOOKUP('стрельба-лук'!$A34,Команды!$A$4:$A$30,Команды!$B$4:$B$30)</f>
        <v>г.Москва</v>
      </c>
      <c r="C34" s="13" t="s">
        <v>344</v>
      </c>
      <c r="D34" s="19" t="s">
        <v>568</v>
      </c>
      <c r="E34" s="21">
        <v>35515</v>
      </c>
      <c r="F34" s="19">
        <v>66</v>
      </c>
      <c r="G34" s="25">
        <v>4</v>
      </c>
    </row>
    <row r="35" spans="1:7" ht="15">
      <c r="A35" s="9">
        <v>26</v>
      </c>
      <c r="B35" s="12" t="str">
        <f>LOOKUP('стрельба-лук'!$A35,Команды!$A$4:$A$30,Команды!$B$4:$B$30)</f>
        <v>Клуб "Пересвет" ОМОН ГУВД по МО (г. Сергиев Посад)</v>
      </c>
      <c r="C35" s="13" t="s">
        <v>621</v>
      </c>
      <c r="D35" s="19" t="s">
        <v>568</v>
      </c>
      <c r="E35" s="21">
        <v>35241</v>
      </c>
      <c r="F35" s="19">
        <v>59</v>
      </c>
      <c r="G35" s="25">
        <v>5</v>
      </c>
    </row>
    <row r="36" spans="1:7" ht="15">
      <c r="A36" s="9">
        <v>5</v>
      </c>
      <c r="B36" s="12" t="str">
        <f>LOOKUP('стрельба-лук'!$A36,Команды!$A$4:$A$30,Команды!$B$4:$B$30)</f>
        <v>Рузский район М.О.</v>
      </c>
      <c r="C36" s="13" t="s">
        <v>34</v>
      </c>
      <c r="D36" s="19" t="s">
        <v>568</v>
      </c>
      <c r="E36" s="21">
        <v>35714</v>
      </c>
      <c r="F36" s="19">
        <v>55</v>
      </c>
      <c r="G36" s="25">
        <v>6</v>
      </c>
    </row>
    <row r="37" spans="1:7" ht="15">
      <c r="A37" s="9">
        <v>33</v>
      </c>
      <c r="B37" s="12" t="str">
        <f>LOOKUP('стрельба-лук'!$A37,Команды!$A$4:$A$30,Команды!$B$4:$B$30)</f>
        <v>Одинцовский район М.О.</v>
      </c>
      <c r="C37" s="13" t="s">
        <v>546</v>
      </c>
      <c r="D37" s="19" t="s">
        <v>568</v>
      </c>
      <c r="E37" s="21">
        <v>35833</v>
      </c>
      <c r="F37" s="19">
        <v>51</v>
      </c>
      <c r="G37" s="25">
        <v>7</v>
      </c>
    </row>
    <row r="38" spans="1:7" ht="15">
      <c r="A38" s="9">
        <v>22</v>
      </c>
      <c r="B38" s="12" t="str">
        <f>LOOKUP('стрельба-лук'!$A38,Команды!$A$4:$A$30,Команды!$B$4:$B$30)</f>
        <v>Воскресенский район М.О.</v>
      </c>
      <c r="C38" s="13" t="s">
        <v>397</v>
      </c>
      <c r="D38" s="19" t="s">
        <v>568</v>
      </c>
      <c r="E38" s="21">
        <v>35234</v>
      </c>
      <c r="F38" s="19">
        <v>50</v>
      </c>
      <c r="G38" s="25">
        <v>8</v>
      </c>
    </row>
    <row r="39" spans="1:7" ht="15">
      <c r="A39" s="9">
        <v>8</v>
      </c>
      <c r="B39" s="12" t="str">
        <f>LOOKUP('стрельба-лук'!$A39,Команды!$A$4:$A$30,Команды!$B$4:$B$30)</f>
        <v>Клуб "Энергия" Шатурского района М.О.</v>
      </c>
      <c r="C39" s="13" t="s">
        <v>83</v>
      </c>
      <c r="D39" s="19" t="s">
        <v>568</v>
      </c>
      <c r="E39" s="21">
        <v>35093</v>
      </c>
      <c r="F39" s="19">
        <v>44</v>
      </c>
      <c r="G39" s="25">
        <v>9</v>
      </c>
    </row>
    <row r="40" spans="1:7" ht="15">
      <c r="A40" s="9">
        <v>12</v>
      </c>
      <c r="B40" s="12" t="str">
        <f>LOOKUP('стрельба-лук'!$A40,Команды!$A$4:$A$30,Команды!$B$4:$B$30)</f>
        <v>Владимирская область</v>
      </c>
      <c r="C40" s="13" t="s">
        <v>467</v>
      </c>
      <c r="D40" s="19" t="s">
        <v>568</v>
      </c>
      <c r="E40" s="21">
        <v>35469</v>
      </c>
      <c r="F40" s="19">
        <v>41</v>
      </c>
      <c r="G40" s="25">
        <v>10</v>
      </c>
    </row>
    <row r="41" spans="1:7" ht="15">
      <c r="A41" s="9">
        <v>30</v>
      </c>
      <c r="B41" s="12" t="str">
        <f>LOOKUP('стрельба-лук'!$A41,Команды!$A$4:$A$30,Команды!$B$4:$B$30)</f>
        <v>Ярославская область</v>
      </c>
      <c r="C41" s="13" t="s">
        <v>444</v>
      </c>
      <c r="D41" s="19" t="s">
        <v>568</v>
      </c>
      <c r="E41" s="21">
        <v>35367</v>
      </c>
      <c r="F41" s="19">
        <v>41</v>
      </c>
      <c r="G41" s="25">
        <v>11</v>
      </c>
    </row>
    <row r="42" spans="1:7" ht="15">
      <c r="A42" s="9">
        <v>6</v>
      </c>
      <c r="B42" s="12" t="str">
        <f>LOOKUP('стрельба-лук'!$A42,Команды!$A$4:$A$30,Команды!$B$4:$B$30)</f>
        <v>Городской округ Домодедово М.О.</v>
      </c>
      <c r="C42" s="13" t="s">
        <v>46</v>
      </c>
      <c r="D42" s="19" t="s">
        <v>568</v>
      </c>
      <c r="E42" s="21">
        <v>35291</v>
      </c>
      <c r="F42" s="19">
        <v>40</v>
      </c>
      <c r="G42" s="25">
        <v>12</v>
      </c>
    </row>
    <row r="43" spans="1:7" ht="15">
      <c r="A43" s="9">
        <v>15</v>
      </c>
      <c r="B43" s="12" t="str">
        <f>LOOKUP('стрельба-лук'!$A43,Команды!$A$4:$A$30,Команды!$B$4:$B$30)</f>
        <v>Тамбовская область </v>
      </c>
      <c r="C43" s="13" t="s">
        <v>146</v>
      </c>
      <c r="D43" s="19" t="s">
        <v>568</v>
      </c>
      <c r="E43" s="21">
        <v>35167</v>
      </c>
      <c r="F43" s="19">
        <v>40</v>
      </c>
      <c r="G43" s="25">
        <v>13</v>
      </c>
    </row>
    <row r="44" spans="1:7" ht="15">
      <c r="A44" s="9">
        <v>10</v>
      </c>
      <c r="B44" s="12" t="str">
        <f>LOOKUP('стрельба-лук'!$A44,Команды!$A$4:$A$30,Команды!$B$4:$B$30)</f>
        <v>Липецкая область</v>
      </c>
      <c r="C44" s="13" t="s">
        <v>114</v>
      </c>
      <c r="D44" s="19" t="s">
        <v>568</v>
      </c>
      <c r="E44" s="21">
        <v>35466</v>
      </c>
      <c r="F44" s="19">
        <v>39</v>
      </c>
      <c r="G44" s="25">
        <v>14</v>
      </c>
    </row>
    <row r="45" spans="1:7" ht="15">
      <c r="A45" s="9">
        <v>9</v>
      </c>
      <c r="B45" s="12" t="str">
        <f>LOOKUP('стрельба-лук'!$A45,Команды!$A$4:$A$30,Команды!$B$4:$B$30)</f>
        <v>Зендиковская школа Каширский район М.О.</v>
      </c>
      <c r="C45" s="13" t="s">
        <v>94</v>
      </c>
      <c r="D45" s="19" t="s">
        <v>568</v>
      </c>
      <c r="E45" s="21">
        <v>35973</v>
      </c>
      <c r="F45" s="19">
        <v>36</v>
      </c>
      <c r="G45" s="25">
        <v>15</v>
      </c>
    </row>
    <row r="46" spans="1:7" ht="15">
      <c r="A46" s="9">
        <v>25</v>
      </c>
      <c r="B46" s="12" t="str">
        <f>LOOKUP('стрельба-лук'!$A46,Команды!$A$4:$A$30,Команды!$B$4:$B$30)</f>
        <v>Воронежская область</v>
      </c>
      <c r="C46" s="13" t="s">
        <v>606</v>
      </c>
      <c r="D46" s="19" t="s">
        <v>568</v>
      </c>
      <c r="E46" s="21">
        <v>35933</v>
      </c>
      <c r="F46" s="19">
        <v>35</v>
      </c>
      <c r="G46" s="25">
        <v>16</v>
      </c>
    </row>
    <row r="47" spans="1:7" ht="15">
      <c r="A47" s="9">
        <v>31</v>
      </c>
      <c r="B47" s="12" t="str">
        <f>LOOKUP('стрельба-лук'!$A47,Команды!$A$4:$A$30,Команды!$B$4:$B$30)</f>
        <v>Ступинский район М.О.</v>
      </c>
      <c r="C47" s="13" t="s">
        <v>527</v>
      </c>
      <c r="D47" s="19" t="s">
        <v>568</v>
      </c>
      <c r="E47" s="21">
        <v>35236</v>
      </c>
      <c r="F47" s="19">
        <v>34</v>
      </c>
      <c r="G47" s="25">
        <v>17</v>
      </c>
    </row>
    <row r="48" spans="1:7" ht="15">
      <c r="A48" s="9">
        <v>13</v>
      </c>
      <c r="B48" s="12" t="str">
        <f>LOOKUP('стрельба-лук'!$A48,Команды!$A$4:$A$30,Команды!$B$4:$B$30)</f>
        <v>Тульская область"</v>
      </c>
      <c r="C48" s="13" t="s">
        <v>125</v>
      </c>
      <c r="D48" s="19" t="s">
        <v>568</v>
      </c>
      <c r="E48" s="21">
        <v>35307</v>
      </c>
      <c r="F48" s="19">
        <v>33</v>
      </c>
      <c r="G48" s="25">
        <v>18</v>
      </c>
    </row>
    <row r="49" spans="1:7" ht="15">
      <c r="A49" s="9">
        <v>36</v>
      </c>
      <c r="B49" s="12" t="str">
        <f>LOOKUP('стрельба-лук'!$A49,Команды!$A$4:$A$30,Команды!$B$4:$B$30)</f>
        <v>Гимназия "Дмитров" М.О.</v>
      </c>
      <c r="C49" s="13" t="s">
        <v>302</v>
      </c>
      <c r="D49" s="19" t="s">
        <v>568</v>
      </c>
      <c r="E49" s="21">
        <v>35583</v>
      </c>
      <c r="F49" s="19">
        <v>31</v>
      </c>
      <c r="G49" s="25">
        <v>19</v>
      </c>
    </row>
    <row r="50" spans="1:7" ht="15">
      <c r="A50" s="9">
        <v>14</v>
      </c>
      <c r="B50" s="12" t="str">
        <f>LOOKUP('стрельба-лук'!$A50,Команды!$A$4:$A$30,Команды!$B$4:$B$30)</f>
        <v>Клуб "Олимп" Шатурского района М.О.</v>
      </c>
      <c r="C50" s="13" t="s">
        <v>134</v>
      </c>
      <c r="D50" s="19" t="s">
        <v>568</v>
      </c>
      <c r="E50" s="21">
        <v>35321</v>
      </c>
      <c r="F50" s="19">
        <v>28</v>
      </c>
      <c r="G50" s="25">
        <v>20</v>
      </c>
    </row>
    <row r="51" spans="1:7" ht="15">
      <c r="A51" s="9">
        <v>7</v>
      </c>
      <c r="B51" s="12" t="str">
        <f>LOOKUP('стрельба-лук'!$A51,Команды!$A$4:$A$30,Команды!$B$4:$B$30)</f>
        <v>Клинский район М.О.</v>
      </c>
      <c r="C51" s="13" t="s">
        <v>56</v>
      </c>
      <c r="D51" s="19" t="s">
        <v>568</v>
      </c>
      <c r="E51" s="21">
        <v>35085</v>
      </c>
      <c r="F51" s="19">
        <v>27</v>
      </c>
      <c r="G51" s="25">
        <v>21</v>
      </c>
    </row>
    <row r="52" spans="1:7" ht="15">
      <c r="A52" s="9">
        <v>34</v>
      </c>
      <c r="B52" s="12" t="str">
        <f>LOOKUP('стрельба-лук'!$A52,Команды!$A$4:$A$30,Команды!$B$4:$B$30)</f>
        <v>Ивановская область</v>
      </c>
      <c r="C52" s="13" t="s">
        <v>209</v>
      </c>
      <c r="D52" s="19" t="s">
        <v>568</v>
      </c>
      <c r="E52" s="21">
        <v>35742</v>
      </c>
      <c r="F52" s="19">
        <v>26</v>
      </c>
      <c r="G52" s="25">
        <v>22</v>
      </c>
    </row>
    <row r="53" spans="1:7" ht="15">
      <c r="A53" s="9">
        <v>17</v>
      </c>
      <c r="B53" s="12" t="str">
        <f>LOOKUP('стрельба-лук'!$A53,Команды!$A$4:$A$30,Команды!$B$4:$B$30)</f>
        <v>Клуб "Юные помощники милиции" г.Истры М.О.</v>
      </c>
      <c r="C53" s="13" t="s">
        <v>183</v>
      </c>
      <c r="D53" s="19" t="s">
        <v>568</v>
      </c>
      <c r="E53" s="21">
        <v>36696</v>
      </c>
      <c r="F53" s="19">
        <v>23</v>
      </c>
      <c r="G53" s="25">
        <v>23</v>
      </c>
    </row>
    <row r="54" spans="1:7" ht="15">
      <c r="A54" s="9">
        <v>20</v>
      </c>
      <c r="B54" s="12" t="str">
        <f>LOOKUP('стрельба-лук'!$A54,Команды!$A$4:$A$30,Команды!$B$4:$B$30)</f>
        <v>Тверская область</v>
      </c>
      <c r="C54" s="13" t="s">
        <v>217</v>
      </c>
      <c r="D54" s="19" t="s">
        <v>568</v>
      </c>
      <c r="E54" s="21">
        <v>35568</v>
      </c>
      <c r="F54" s="19">
        <v>21</v>
      </c>
      <c r="G54" s="25">
        <v>24</v>
      </c>
    </row>
    <row r="55" spans="1:7" ht="15">
      <c r="A55" s="9">
        <v>4</v>
      </c>
      <c r="B55" s="12" t="str">
        <f>LOOKUP('стрельба-лук'!$A55,Команды!$A$4:$A$30,Команды!$B$4:$B$30)</f>
        <v>Клуб "Добрыня" ОДОН ВВ МВД РФ</v>
      </c>
      <c r="C55" s="13" t="s">
        <v>5</v>
      </c>
      <c r="D55" s="19" t="s">
        <v>568</v>
      </c>
      <c r="E55" s="21">
        <v>35356</v>
      </c>
      <c r="F55" s="19">
        <v>15</v>
      </c>
      <c r="G55" s="25">
        <v>25</v>
      </c>
    </row>
    <row r="56" spans="1:7" ht="15">
      <c r="A56" s="9">
        <v>23</v>
      </c>
      <c r="B56" s="12" t="str">
        <f>LOOKUP('стрельба-лук'!$A56,Команды!$A$4:$A$30,Команды!$B$4:$B$30)</f>
        <v>Курская область</v>
      </c>
      <c r="C56" s="13" t="s">
        <v>259</v>
      </c>
      <c r="D56" s="19" t="s">
        <v>568</v>
      </c>
      <c r="E56" s="21">
        <v>35366</v>
      </c>
      <c r="F56" s="19">
        <v>13</v>
      </c>
      <c r="G56" s="25">
        <v>26</v>
      </c>
    </row>
    <row r="57" spans="1:7" ht="15">
      <c r="A57" s="9">
        <v>35</v>
      </c>
      <c r="B57" s="12" t="str">
        <f>LOOKUP('стрельба-лук'!$A57,Команды!$A$4:$A$30,Команды!$B$4:$B$30)</f>
        <v>Пушкинский район М.О.</v>
      </c>
      <c r="C57" s="13" t="s">
        <v>506</v>
      </c>
      <c r="D57" s="19" t="s">
        <v>568</v>
      </c>
      <c r="E57" s="21">
        <v>35104</v>
      </c>
      <c r="F57" s="19">
        <v>12</v>
      </c>
      <c r="G57" s="25">
        <v>27</v>
      </c>
    </row>
    <row r="59" ht="15">
      <c r="B59" s="18"/>
    </row>
    <row r="60" ht="15">
      <c r="B60" t="s">
        <v>624</v>
      </c>
    </row>
  </sheetData>
  <sheetProtection/>
  <mergeCells count="1">
    <mergeCell ref="B1:G1"/>
  </mergeCells>
  <printOptions/>
  <pageMargins left="0.7086614173228347" right="0.7086614173228347" top="0.7480314960629921" bottom="0.7480314960629921" header="0.31496062992125984" footer="0.31496062992125984"/>
  <pageSetup fitToHeight="6" fitToWidth="1" horizontalDpi="1200" verticalDpi="1200" orientation="landscape" paperSize="9" r:id="rId2"/>
  <tableParts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I33"/>
  <sheetViews>
    <sheetView zoomScalePageLayoutView="0" workbookViewId="0" topLeftCell="B1">
      <selection activeCell="B13" sqref="B13"/>
    </sheetView>
  </sheetViews>
  <sheetFormatPr defaultColWidth="9.140625" defaultRowHeight="15" outlineLevelCol="1"/>
  <cols>
    <col min="1" max="1" width="8.28125" style="0" hidden="1" customWidth="1" outlineLevel="1"/>
    <col min="2" max="2" width="50.8515625" style="0" customWidth="1" collapsed="1"/>
    <col min="3" max="3" width="39.28125" style="0" customWidth="1"/>
    <col min="4" max="4" width="15.421875" style="0" customWidth="1" outlineLevel="1"/>
    <col min="5" max="5" width="8.140625" style="0" bestFit="1" customWidth="1"/>
    <col min="6" max="6" width="7.140625" style="0" bestFit="1" customWidth="1"/>
    <col min="7" max="7" width="12.57421875" style="0" bestFit="1" customWidth="1"/>
    <col min="8" max="8" width="8.140625" style="0" bestFit="1" customWidth="1" outlineLevel="1"/>
    <col min="9" max="9" width="7.421875" style="0" customWidth="1"/>
  </cols>
  <sheetData>
    <row r="1" spans="2:7" ht="22.5">
      <c r="B1" s="66" t="s">
        <v>626</v>
      </c>
      <c r="C1" s="66"/>
      <c r="D1" s="66"/>
      <c r="E1" s="66"/>
      <c r="F1" s="66"/>
      <c r="G1" s="14"/>
    </row>
    <row r="2" spans="2:9" ht="19.5">
      <c r="B2" s="18" t="s">
        <v>571</v>
      </c>
      <c r="C2" s="11"/>
      <c r="D2" s="11"/>
      <c r="E2" s="11"/>
      <c r="F2" s="11"/>
      <c r="G2" s="11"/>
      <c r="H2" s="11"/>
      <c r="I2" s="17" t="s">
        <v>627</v>
      </c>
    </row>
    <row r="3" spans="1:9" ht="15">
      <c r="A3" t="s">
        <v>347</v>
      </c>
      <c r="B3" t="s">
        <v>325</v>
      </c>
      <c r="C3" t="s">
        <v>346</v>
      </c>
      <c r="D3" s="3" t="s">
        <v>561</v>
      </c>
      <c r="E3" t="s">
        <v>563</v>
      </c>
      <c r="F3" t="s">
        <v>564</v>
      </c>
      <c r="G3" t="s">
        <v>565</v>
      </c>
      <c r="H3" t="s">
        <v>348</v>
      </c>
      <c r="I3" t="s">
        <v>566</v>
      </c>
    </row>
    <row r="4" spans="1:9" ht="15">
      <c r="A4" s="35">
        <v>10</v>
      </c>
      <c r="B4" s="36" t="str">
        <f>LOOKUP(ПДД!$A4,Команды!$A$4:$A$30,Команды!$B$4:$B$30)</f>
        <v>Липецкая область</v>
      </c>
      <c r="C4" s="35" t="s">
        <v>110</v>
      </c>
      <c r="D4" s="37">
        <v>35145</v>
      </c>
      <c r="E4" s="45">
        <v>0.0021180555555555553</v>
      </c>
      <c r="F4" s="45">
        <f>TIME(,,30)*ПДД!$G4</f>
        <v>0.0006944444444444445</v>
      </c>
      <c r="G4" s="38">
        <v>2</v>
      </c>
      <c r="H4" s="45">
        <f>ПДД!$E4+ПДД!$F4</f>
        <v>0.0028125</v>
      </c>
      <c r="I4" s="38">
        <v>1</v>
      </c>
    </row>
    <row r="5" spans="1:9" ht="15">
      <c r="A5" s="35">
        <v>20</v>
      </c>
      <c r="B5" s="36" t="str">
        <f>LOOKUP(ПДД!$A5,Команды!$A$4:$A$30,Команды!$B$4:$B$30)</f>
        <v>Тверская область</v>
      </c>
      <c r="C5" s="35" t="s">
        <v>211</v>
      </c>
      <c r="D5" s="37">
        <v>35224</v>
      </c>
      <c r="E5" s="45">
        <v>0.002523148148148148</v>
      </c>
      <c r="F5" s="45">
        <f>TIME(,,30)*ПДД!$G5</f>
        <v>0.0006944444444444445</v>
      </c>
      <c r="G5" s="38">
        <v>2</v>
      </c>
      <c r="H5" s="45">
        <f>ПДД!$E5+ПДД!$F5</f>
        <v>0.0032175925925925926</v>
      </c>
      <c r="I5" s="38">
        <v>2</v>
      </c>
    </row>
    <row r="6" spans="1:9" ht="15">
      <c r="A6" s="35">
        <v>32</v>
      </c>
      <c r="B6" s="36" t="str">
        <f>LOOKUP(ПДД!$A6,Команды!$A$4:$A$30,Команды!$B$4:$B$30)</f>
        <v>Республика Татарстан</v>
      </c>
      <c r="C6" s="35" t="s">
        <v>291</v>
      </c>
      <c r="D6" s="37">
        <v>35290</v>
      </c>
      <c r="E6" s="45">
        <v>0.003043981481481482</v>
      </c>
      <c r="F6" s="45">
        <f>TIME(,,30)*ПДД!$G6</f>
        <v>0.0006944444444444445</v>
      </c>
      <c r="G6" s="38">
        <v>2</v>
      </c>
      <c r="H6" s="45">
        <f>ПДД!$E6+ПДД!$F6</f>
        <v>0.0037384259259259267</v>
      </c>
      <c r="I6" s="38">
        <v>3</v>
      </c>
    </row>
    <row r="7" spans="1:9" ht="15">
      <c r="A7" s="35">
        <v>24</v>
      </c>
      <c r="B7" s="36" t="str">
        <f>LOOKUP(ПДД!$A7,Команды!$A$4:$A$30,Команды!$B$4:$B$30)</f>
        <v>Клуб "Русич" ОМСН КМ ГУВД по М.О.</v>
      </c>
      <c r="C7" s="35" t="s">
        <v>244</v>
      </c>
      <c r="D7" s="37">
        <v>35436</v>
      </c>
      <c r="E7" s="45">
        <v>0.0026041666666666665</v>
      </c>
      <c r="F7" s="45">
        <f>TIME(,,30)*ПДД!$G7</f>
        <v>0.0017361111111111112</v>
      </c>
      <c r="G7" s="38">
        <v>5</v>
      </c>
      <c r="H7" s="45">
        <f>ПДД!$E7+ПДД!$F7</f>
        <v>0.004340277777777778</v>
      </c>
      <c r="I7" s="38">
        <v>4</v>
      </c>
    </row>
    <row r="8" spans="1:9" ht="15">
      <c r="A8" s="35">
        <v>31</v>
      </c>
      <c r="B8" s="36" t="str">
        <f>LOOKUP(ПДД!$A8,Команды!$A$4:$A$30,Команды!$B$4:$B$30)</f>
        <v>Ступинский район М.О.</v>
      </c>
      <c r="C8" s="35" t="s">
        <v>522</v>
      </c>
      <c r="D8" s="37">
        <v>35072</v>
      </c>
      <c r="E8" s="45">
        <v>0.0034606481481481485</v>
      </c>
      <c r="F8" s="45">
        <f>TIME(,,30)*ПДД!$G8</f>
        <v>0.0010416666666666667</v>
      </c>
      <c r="G8" s="38">
        <v>3</v>
      </c>
      <c r="H8" s="45">
        <f>ПДД!$E8+ПДД!$F8</f>
        <v>0.004502314814814815</v>
      </c>
      <c r="I8" s="38">
        <v>5</v>
      </c>
    </row>
    <row r="9" spans="1:9" ht="15">
      <c r="A9" s="35">
        <v>13</v>
      </c>
      <c r="B9" s="36" t="str">
        <f>LOOKUP(ПДД!$A9,Команды!$A$4:$A$30,Команды!$B$4:$B$30)</f>
        <v>Тульская область"</v>
      </c>
      <c r="C9" s="35" t="s">
        <v>122</v>
      </c>
      <c r="D9" s="37">
        <v>35647</v>
      </c>
      <c r="E9" s="45">
        <v>0.004965277777777778</v>
      </c>
      <c r="F9" s="45">
        <f>TIME(,,30)*ПДД!$G9</f>
        <v>0.0010416666666666667</v>
      </c>
      <c r="G9" s="38">
        <v>3</v>
      </c>
      <c r="H9" s="45">
        <f>ПДД!$E9+ПДД!$F9</f>
        <v>0.006006944444444444</v>
      </c>
      <c r="I9" s="38">
        <v>6</v>
      </c>
    </row>
    <row r="10" spans="1:9" ht="15">
      <c r="A10" s="35">
        <v>9</v>
      </c>
      <c r="B10" s="36" t="str">
        <f>LOOKUP(ПДД!$A10,Команды!$A$4:$A$30,Команды!$B$4:$B$30)</f>
        <v>Зендиковская школа Каширский район М.О.</v>
      </c>
      <c r="C10" s="35" t="s">
        <v>96</v>
      </c>
      <c r="D10" s="37">
        <v>35990</v>
      </c>
      <c r="E10" s="45">
        <v>0.006319444444444444</v>
      </c>
      <c r="F10" s="45">
        <f>TIME(,,30)*ПДД!$G10</f>
        <v>0.0010416666666666667</v>
      </c>
      <c r="G10" s="38">
        <v>3</v>
      </c>
      <c r="H10" s="45">
        <f>ПДД!$E10+ПДД!$F10</f>
        <v>0.007361111111111111</v>
      </c>
      <c r="I10" s="38">
        <v>7</v>
      </c>
    </row>
    <row r="11" spans="1:9" ht="15">
      <c r="A11" s="35">
        <v>5</v>
      </c>
      <c r="B11" s="36" t="str">
        <f>LOOKUP(ПДД!$A11,Команды!$A$4:$A$30,Команды!$B$4:$B$30)</f>
        <v>Рузский район М.О.</v>
      </c>
      <c r="C11" s="35" t="s">
        <v>31</v>
      </c>
      <c r="D11" s="37">
        <v>35358</v>
      </c>
      <c r="E11" s="45">
        <v>0.005868055555555554</v>
      </c>
      <c r="F11" s="45">
        <f>TIME(,,30)*ПДД!$G11</f>
        <v>0.0017361111111111112</v>
      </c>
      <c r="G11" s="38">
        <v>5</v>
      </c>
      <c r="H11" s="45">
        <f>ПДД!$E11+ПДД!$F11</f>
        <v>0.007604166666666665</v>
      </c>
      <c r="I11" s="38">
        <v>8</v>
      </c>
    </row>
    <row r="12" spans="1:9" ht="15">
      <c r="A12" s="35">
        <v>12</v>
      </c>
      <c r="B12" s="36" t="str">
        <f>LOOKUP(ПДД!$A12,Команды!$A$4:$A$30,Команды!$B$4:$B$30)</f>
        <v>Владимирская область</v>
      </c>
      <c r="C12" s="35" t="s">
        <v>475</v>
      </c>
      <c r="D12" s="37">
        <v>35304</v>
      </c>
      <c r="E12" s="45">
        <v>0.00633101851851852</v>
      </c>
      <c r="F12" s="45">
        <f>TIME(,,30)*ПДД!$G12</f>
        <v>0.001388888888888889</v>
      </c>
      <c r="G12" s="38">
        <v>4</v>
      </c>
      <c r="H12" s="45">
        <f>ПДД!$E12+ПДД!$F12</f>
        <v>0.007719907407407409</v>
      </c>
      <c r="I12" s="38">
        <v>9</v>
      </c>
    </row>
    <row r="13" spans="1:9" ht="15">
      <c r="A13" s="35">
        <v>30</v>
      </c>
      <c r="B13" s="36" t="str">
        <f>LOOKUP(ПДД!$A13,Команды!$A$4:$A$30,Команды!$B$4:$B$30)</f>
        <v>Ярославская область</v>
      </c>
      <c r="C13" s="35" t="s">
        <v>284</v>
      </c>
      <c r="D13" s="37">
        <v>36031</v>
      </c>
      <c r="E13" s="45">
        <v>0.0024537037037037036</v>
      </c>
      <c r="F13" s="45">
        <v>0.041666666666666664</v>
      </c>
      <c r="G13" s="38">
        <v>13</v>
      </c>
      <c r="H13" s="45">
        <f>ПДД!$E13+ПДД!$F13</f>
        <v>0.044120370370370365</v>
      </c>
      <c r="I13" s="38">
        <v>14</v>
      </c>
    </row>
    <row r="14" spans="1:9" ht="15">
      <c r="A14" s="35">
        <v>34</v>
      </c>
      <c r="B14" s="36" t="str">
        <f>LOOKUP(ПДД!$A14,Команды!$A$4:$A$30,Команды!$B$4:$B$30)</f>
        <v>Ивановская область</v>
      </c>
      <c r="C14" s="35" t="s">
        <v>418</v>
      </c>
      <c r="D14" s="37">
        <v>35475</v>
      </c>
      <c r="E14" s="45">
        <v>0.00462962962962963</v>
      </c>
      <c r="F14" s="45">
        <v>0.041666666666666664</v>
      </c>
      <c r="G14" s="38">
        <v>6</v>
      </c>
      <c r="H14" s="45">
        <f>ПДД!$E14+ПДД!$F14</f>
        <v>0.046296296296296294</v>
      </c>
      <c r="I14" s="38">
        <v>14</v>
      </c>
    </row>
    <row r="15" spans="1:9" ht="15">
      <c r="A15" s="35">
        <v>35</v>
      </c>
      <c r="B15" s="36" t="str">
        <f>LOOKUP(ПДД!$A15,Команды!$A$4:$A$30,Команды!$B$4:$B$30)</f>
        <v>Пушкинский район М.О.</v>
      </c>
      <c r="C15" s="35" t="s">
        <v>504</v>
      </c>
      <c r="D15" s="37">
        <v>35284</v>
      </c>
      <c r="E15" s="45">
        <v>0.005405092592592592</v>
      </c>
      <c r="F15" s="45">
        <v>0.041666666666666664</v>
      </c>
      <c r="G15" s="38">
        <v>11</v>
      </c>
      <c r="H15" s="45">
        <f>ПДД!$E15+ПДД!$F15</f>
        <v>0.04707175925925926</v>
      </c>
      <c r="I15" s="38">
        <v>14</v>
      </c>
    </row>
    <row r="16" spans="1:9" ht="15">
      <c r="A16" s="35">
        <v>8</v>
      </c>
      <c r="B16" s="36" t="str">
        <f>LOOKUP(ПДД!$A16,Команды!$A$4:$A$30,Команды!$B$4:$B$30)</f>
        <v>Клуб "Энергия" Шатурского района М.О.</v>
      </c>
      <c r="C16" s="35" t="s">
        <v>87</v>
      </c>
      <c r="D16" s="37">
        <v>35538</v>
      </c>
      <c r="E16" s="45">
        <v>0.005462962962962964</v>
      </c>
      <c r="F16" s="45">
        <v>0.041666666666666664</v>
      </c>
      <c r="G16" s="38">
        <v>12</v>
      </c>
      <c r="H16" s="45">
        <f>ПДД!$E16+ПДД!$F16</f>
        <v>0.047129629629629625</v>
      </c>
      <c r="I16" s="38">
        <v>14</v>
      </c>
    </row>
    <row r="17" spans="1:9" ht="15">
      <c r="A17" s="35">
        <v>36</v>
      </c>
      <c r="B17" s="36" t="str">
        <f>LOOKUP(ПДД!$A17,Команды!$A$4:$A$30,Команды!$B$4:$B$30)</f>
        <v>Гимназия "Дмитров" М.О.</v>
      </c>
      <c r="C17" s="35" t="s">
        <v>310</v>
      </c>
      <c r="D17" s="37">
        <v>35393</v>
      </c>
      <c r="E17" s="45">
        <v>0.005543981481481482</v>
      </c>
      <c r="F17" s="45">
        <v>0.041666666666666664</v>
      </c>
      <c r="G17" s="38">
        <v>16</v>
      </c>
      <c r="H17" s="45">
        <f>ПДД!$E17+ПДД!$F17</f>
        <v>0.04721064814814815</v>
      </c>
      <c r="I17" s="38">
        <v>14</v>
      </c>
    </row>
    <row r="18" spans="1:9" ht="15">
      <c r="A18" s="35">
        <v>6</v>
      </c>
      <c r="B18" s="36" t="str">
        <f>LOOKUP(ПДД!$A18,Команды!$A$4:$A$30,Команды!$B$4:$B$30)</f>
        <v>Городской округ Домодедово М.О.</v>
      </c>
      <c r="C18" s="35" t="s">
        <v>50</v>
      </c>
      <c r="D18" s="37">
        <v>35461</v>
      </c>
      <c r="E18" s="45">
        <v>0.005694444444444444</v>
      </c>
      <c r="F18" s="45">
        <v>0.041666666666666664</v>
      </c>
      <c r="G18" s="38">
        <v>7</v>
      </c>
      <c r="H18" s="45">
        <f>ПДД!$E18+ПДД!$F18</f>
        <v>0.04736111111111111</v>
      </c>
      <c r="I18" s="38">
        <v>14</v>
      </c>
    </row>
    <row r="19" spans="1:9" ht="15">
      <c r="A19" s="35">
        <v>37</v>
      </c>
      <c r="B19" s="36" t="str">
        <f>LOOKUP(ПДД!$A19,Команды!$A$4:$A$30,Команды!$B$4:$B$30)</f>
        <v>г.Москва</v>
      </c>
      <c r="C19" s="35" t="s">
        <v>329</v>
      </c>
      <c r="D19" s="37">
        <v>35148</v>
      </c>
      <c r="E19" s="45">
        <v>0.005844907407407407</v>
      </c>
      <c r="F19" s="45">
        <v>0.041666666666666664</v>
      </c>
      <c r="G19" s="38">
        <v>6</v>
      </c>
      <c r="H19" s="45">
        <f>ПДД!$E19+ПДД!$F19</f>
        <v>0.047511574074074074</v>
      </c>
      <c r="I19" s="38">
        <v>14</v>
      </c>
    </row>
    <row r="20" spans="1:9" ht="15">
      <c r="A20" s="35">
        <v>7</v>
      </c>
      <c r="B20" s="36" t="str">
        <f>LOOKUP(ПДД!$A20,Команды!$A$4:$A$30,Команды!$B$4:$B$30)</f>
        <v>Клинский район М.О.</v>
      </c>
      <c r="C20" s="35" t="s">
        <v>558</v>
      </c>
      <c r="D20" s="37">
        <v>36078</v>
      </c>
      <c r="E20" s="45">
        <v>0.006006944444444444</v>
      </c>
      <c r="F20" s="45">
        <v>0.041666666666666664</v>
      </c>
      <c r="G20" s="38">
        <v>7</v>
      </c>
      <c r="H20" s="45">
        <f>ПДД!$E20+ПДД!$F20</f>
        <v>0.04767361111111111</v>
      </c>
      <c r="I20" s="38">
        <v>14</v>
      </c>
    </row>
    <row r="21" spans="1:9" ht="15">
      <c r="A21" s="35">
        <v>33</v>
      </c>
      <c r="B21" s="36" t="str">
        <f>LOOKUP(ПДД!$A21,Команды!$A$4:$A$30,Команды!$B$4:$B$30)</f>
        <v>Одинцовский район М.О.</v>
      </c>
      <c r="C21" s="35" t="s">
        <v>540</v>
      </c>
      <c r="D21" s="37">
        <v>35076</v>
      </c>
      <c r="E21" s="45">
        <v>0.006018518518518518</v>
      </c>
      <c r="F21" s="45">
        <v>0.041666666666666664</v>
      </c>
      <c r="G21" s="38">
        <v>8</v>
      </c>
      <c r="H21" s="45">
        <f>ПДД!$E21+ПДД!$F21</f>
        <v>0.047685185185185185</v>
      </c>
      <c r="I21" s="38">
        <v>14</v>
      </c>
    </row>
    <row r="22" spans="1:9" ht="15">
      <c r="A22" s="35">
        <v>15</v>
      </c>
      <c r="B22" s="36" t="str">
        <f>LOOKUP(ПДД!$A22,Команды!$A$4:$A$30,Команды!$B$4:$B$30)</f>
        <v>Тамбовская область </v>
      </c>
      <c r="C22" s="35" t="s">
        <v>157</v>
      </c>
      <c r="D22" s="37">
        <v>35905</v>
      </c>
      <c r="E22" s="45">
        <v>0.00633101851851852</v>
      </c>
      <c r="F22" s="45">
        <v>0.041666666666666664</v>
      </c>
      <c r="G22" s="38">
        <v>7</v>
      </c>
      <c r="H22" s="45">
        <f>ПДД!$E22+ПДД!$F22</f>
        <v>0.047997685185185185</v>
      </c>
      <c r="I22" s="38">
        <v>14</v>
      </c>
    </row>
    <row r="23" spans="1:9" ht="15">
      <c r="A23" s="35">
        <v>23</v>
      </c>
      <c r="B23" s="36" t="str">
        <f>LOOKUP(ПДД!$A23,Команды!$A$4:$A$30,Команды!$B$4:$B$30)</f>
        <v>Курская область</v>
      </c>
      <c r="C23" s="35" t="s">
        <v>497</v>
      </c>
      <c r="D23" s="37">
        <v>35315</v>
      </c>
      <c r="E23" s="45">
        <v>0.006400462962962963</v>
      </c>
      <c r="F23" s="45">
        <v>0.041666666666666664</v>
      </c>
      <c r="G23" s="38">
        <v>6</v>
      </c>
      <c r="H23" s="45">
        <f>ПДД!$E23+ПДД!$F23</f>
        <v>0.048067129629629626</v>
      </c>
      <c r="I23" s="38">
        <v>14</v>
      </c>
    </row>
    <row r="24" spans="1:9" ht="15">
      <c r="A24" s="35">
        <v>22</v>
      </c>
      <c r="B24" s="36" t="str">
        <f>LOOKUP(ПДД!$A24,Команды!$A$4:$A$30,Команды!$B$4:$B$30)</f>
        <v>Воскресенский район М.О.</v>
      </c>
      <c r="C24" s="35" t="s">
        <v>402</v>
      </c>
      <c r="D24" s="37">
        <v>35385</v>
      </c>
      <c r="E24" s="45">
        <v>0.006944444444444444</v>
      </c>
      <c r="F24" s="45">
        <v>0.041666666666666664</v>
      </c>
      <c r="G24" s="38">
        <v>11</v>
      </c>
      <c r="H24" s="45">
        <f>ПДД!$E24+ПДД!$F24</f>
        <v>0.048611111111111105</v>
      </c>
      <c r="I24" s="38">
        <v>14</v>
      </c>
    </row>
    <row r="25" spans="1:9" ht="15">
      <c r="A25" s="35">
        <v>17</v>
      </c>
      <c r="B25" s="36" t="str">
        <f>LOOKUP(ПДД!$A25,Команды!$A$4:$A$30,Команды!$B$4:$B$30)</f>
        <v>Клуб "Юные помощники милиции" г.Истры М.О.</v>
      </c>
      <c r="C25" s="35" t="s">
        <v>187</v>
      </c>
      <c r="D25" s="37">
        <v>35156</v>
      </c>
      <c r="E25" s="45">
        <v>0.007141203703703704</v>
      </c>
      <c r="F25" s="45">
        <v>0.041666666666666664</v>
      </c>
      <c r="G25" s="38">
        <v>6</v>
      </c>
      <c r="H25" s="45">
        <f>ПДД!$E25+ПДД!$F25</f>
        <v>0.04880787037037037</v>
      </c>
      <c r="I25" s="38">
        <v>14</v>
      </c>
    </row>
    <row r="26" spans="1:9" ht="15">
      <c r="A26" s="35">
        <v>4</v>
      </c>
      <c r="B26" s="36" t="str">
        <f>LOOKUP(ПДД!$A26,Команды!$A$4:$A$30,Команды!$B$4:$B$30)</f>
        <v>Клуб "Добрыня" ОДОН ВВ МВД РФ</v>
      </c>
      <c r="C26" s="35" t="s">
        <v>17</v>
      </c>
      <c r="D26" s="37">
        <v>35271</v>
      </c>
      <c r="E26" s="45">
        <v>0.007418981481481481</v>
      </c>
      <c r="F26" s="45">
        <v>0.041666666666666664</v>
      </c>
      <c r="G26" s="38">
        <v>13</v>
      </c>
      <c r="H26" s="45">
        <f>ПДД!$E26+ПДД!$F26</f>
        <v>0.04908564814814814</v>
      </c>
      <c r="I26" s="38">
        <v>14</v>
      </c>
    </row>
    <row r="27" spans="1:9" ht="15">
      <c r="A27" s="35">
        <v>26</v>
      </c>
      <c r="B27" s="36" t="str">
        <f>LOOKUP(ПДД!$A27,Команды!$A$4:$A$30,Команды!$B$4:$B$30)</f>
        <v>Клуб "Пересвет" ОМОН ГУВД по МО (г. Сергиев Посад)</v>
      </c>
      <c r="C27" s="35" t="s">
        <v>608</v>
      </c>
      <c r="D27" s="37">
        <v>36211</v>
      </c>
      <c r="E27" s="45">
        <v>0.008078703703703704</v>
      </c>
      <c r="F27" s="45">
        <v>0.041666666666666664</v>
      </c>
      <c r="G27" s="38">
        <v>10</v>
      </c>
      <c r="H27" s="45">
        <f>ПДД!$E27+ПДД!$F27</f>
        <v>0.04974537037037037</v>
      </c>
      <c r="I27" s="38">
        <v>14</v>
      </c>
    </row>
    <row r="28" spans="1:9" ht="15">
      <c r="A28" s="35">
        <v>14</v>
      </c>
      <c r="B28" s="36" t="str">
        <f>LOOKUP(ПДД!$A28,Команды!$A$4:$A$30,Команды!$B$4:$B$30)</f>
        <v>Клуб "Олимп" Шатурского района М.О.</v>
      </c>
      <c r="C28" s="35" t="s">
        <v>131</v>
      </c>
      <c r="D28" s="37">
        <v>35219</v>
      </c>
      <c r="E28" s="45">
        <v>0.009745370370370371</v>
      </c>
      <c r="F28" s="45">
        <v>0.041666666666666664</v>
      </c>
      <c r="G28" s="38">
        <v>12</v>
      </c>
      <c r="H28" s="45">
        <f>ПДД!$E28+ПДД!$F28</f>
        <v>0.051412037037037034</v>
      </c>
      <c r="I28" s="38">
        <v>14</v>
      </c>
    </row>
    <row r="29" spans="1:9" ht="15">
      <c r="A29" s="35">
        <v>25</v>
      </c>
      <c r="B29" s="36" t="str">
        <f>LOOKUP(ПДД!$A29,Команды!$A$4:$A$30,Команды!$B$4:$B$30)</f>
        <v>Воронежская область</v>
      </c>
      <c r="C29" s="35" t="s">
        <v>594</v>
      </c>
      <c r="D29" s="37">
        <v>35178</v>
      </c>
      <c r="E29" s="45">
        <v>0.010578703703703703</v>
      </c>
      <c r="F29" s="45">
        <v>0.041666666666666664</v>
      </c>
      <c r="G29" s="38">
        <v>9</v>
      </c>
      <c r="H29" s="45">
        <f>ПДД!$E29+ПДД!$F29</f>
        <v>0.052245370370370366</v>
      </c>
      <c r="I29" s="38">
        <v>14</v>
      </c>
    </row>
    <row r="30" spans="1:9" ht="15">
      <c r="A30" s="35">
        <v>16</v>
      </c>
      <c r="B30" s="36" t="str">
        <f>LOOKUP(ПДД!$A30,Команды!$A$4:$A$30,Команды!$B$4:$B$30)</f>
        <v>Смоленская область</v>
      </c>
      <c r="C30" s="35" t="s">
        <v>161</v>
      </c>
      <c r="D30" s="37">
        <v>35185</v>
      </c>
      <c r="E30" s="45">
        <v>0.013078703703703703</v>
      </c>
      <c r="F30" s="45">
        <v>0.041666666666666664</v>
      </c>
      <c r="G30" s="38">
        <v>10</v>
      </c>
      <c r="H30" s="45">
        <f>ПДД!$E30+ПДД!$F30</f>
        <v>0.05474537037037037</v>
      </c>
      <c r="I30" s="38">
        <v>14</v>
      </c>
    </row>
    <row r="33" ht="15">
      <c r="B33" t="s">
        <v>624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6" fitToWidth="1" horizontalDpi="1200" verticalDpi="1200" orientation="landscape" paperSize="9" scale="87" r:id="rId2"/>
  <tableParts>
    <tablePart r:id="rId1"/>
  </tablePart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8"/>
  <dimension ref="A1:D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8.28125" style="0" customWidth="1"/>
    <col min="2" max="2" width="30.140625" style="0" bestFit="1" customWidth="1"/>
    <col min="3" max="3" width="15.421875" style="0" bestFit="1" customWidth="1"/>
    <col min="4" max="4" width="25.00390625" style="0" bestFit="1" customWidth="1"/>
  </cols>
  <sheetData>
    <row r="1" spans="1:4" ht="22.5">
      <c r="A1" s="66" t="s">
        <v>649</v>
      </c>
      <c r="B1" s="66"/>
      <c r="C1" s="66"/>
      <c r="D1" s="66"/>
    </row>
    <row r="2" spans="1:4" ht="19.5">
      <c r="A2" s="18" t="s">
        <v>571</v>
      </c>
      <c r="B2" s="11"/>
      <c r="C2" s="11"/>
      <c r="D2" s="17" t="s">
        <v>632</v>
      </c>
    </row>
    <row r="3" spans="1:4" ht="15">
      <c r="A3" t="s">
        <v>566</v>
      </c>
      <c r="B3" t="s">
        <v>346</v>
      </c>
      <c r="C3" t="s">
        <v>561</v>
      </c>
      <c r="D3" t="s">
        <v>325</v>
      </c>
    </row>
    <row r="4" spans="1:4" ht="15">
      <c r="A4" s="36" t="s">
        <v>635</v>
      </c>
      <c r="B4" s="58" t="s">
        <v>309</v>
      </c>
      <c r="C4" s="37">
        <v>35171</v>
      </c>
      <c r="D4" s="58" t="s">
        <v>390</v>
      </c>
    </row>
    <row r="5" spans="1:4" ht="15">
      <c r="A5" s="36" t="s">
        <v>634</v>
      </c>
      <c r="B5" s="58" t="s">
        <v>636</v>
      </c>
      <c r="C5" s="37">
        <v>35517</v>
      </c>
      <c r="D5" s="58" t="s">
        <v>380</v>
      </c>
    </row>
    <row r="6" spans="1:4" ht="15">
      <c r="A6" s="36" t="s">
        <v>633</v>
      </c>
      <c r="B6" s="56" t="s">
        <v>411</v>
      </c>
      <c r="C6" s="57">
        <v>35101</v>
      </c>
      <c r="D6" s="58" t="s">
        <v>388</v>
      </c>
    </row>
    <row r="8" ht="15">
      <c r="A8" s="18"/>
    </row>
    <row r="9" ht="15">
      <c r="A9" t="s">
        <v>624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6" horizontalDpi="1200" verticalDpi="1200" orientation="landscape" paperSize="9" scale="110" r:id="rId2"/>
  <tableParts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8"/>
  <dimension ref="A1:I60"/>
  <sheetViews>
    <sheetView zoomScalePageLayoutView="0" workbookViewId="0" topLeftCell="B1">
      <selection activeCell="B14" sqref="B14"/>
    </sheetView>
  </sheetViews>
  <sheetFormatPr defaultColWidth="9.140625" defaultRowHeight="15" outlineLevelCol="1"/>
  <cols>
    <col min="1" max="1" width="8.28125" style="0" hidden="1" customWidth="1" outlineLevel="1"/>
    <col min="2" max="2" width="52.00390625" style="0" bestFit="1" customWidth="1" collapsed="1"/>
    <col min="3" max="3" width="35.421875" style="0" bestFit="1" customWidth="1"/>
    <col min="4" max="4" width="4.57421875" style="0" customWidth="1" outlineLevel="1"/>
    <col min="5" max="5" width="15.421875" style="0" customWidth="1" outlineLevel="1"/>
    <col min="6" max="6" width="7.57421875" style="0" customWidth="1"/>
    <col min="7" max="7" width="7.00390625" style="0" hidden="1" customWidth="1"/>
    <col min="8" max="8" width="12.57421875" style="0" hidden="1" customWidth="1" outlineLevel="1"/>
    <col min="9" max="9" width="6.8515625" style="0" bestFit="1" customWidth="1" collapsed="1"/>
  </cols>
  <sheetData>
    <row r="1" spans="2:9" ht="22.5">
      <c r="B1" s="66" t="s">
        <v>650</v>
      </c>
      <c r="C1" s="66"/>
      <c r="D1" s="66"/>
      <c r="E1" s="66"/>
      <c r="F1" s="66"/>
      <c r="G1" s="66"/>
      <c r="H1" s="66"/>
      <c r="I1" s="66"/>
    </row>
    <row r="2" spans="2:9" ht="19.5">
      <c r="B2" s="18" t="s">
        <v>571</v>
      </c>
      <c r="C2" s="11"/>
      <c r="D2" s="11"/>
      <c r="E2" s="11"/>
      <c r="F2" s="11"/>
      <c r="G2" s="11"/>
      <c r="H2" s="11"/>
      <c r="I2" s="17" t="s">
        <v>570</v>
      </c>
    </row>
    <row r="3" spans="1:9" ht="15">
      <c r="A3" t="s">
        <v>347</v>
      </c>
      <c r="B3" t="s">
        <v>325</v>
      </c>
      <c r="C3" t="s">
        <v>346</v>
      </c>
      <c r="D3" t="s">
        <v>567</v>
      </c>
      <c r="E3" t="s">
        <v>561</v>
      </c>
      <c r="F3" t="s">
        <v>563</v>
      </c>
      <c r="G3" t="s">
        <v>564</v>
      </c>
      <c r="H3" t="s">
        <v>348</v>
      </c>
      <c r="I3" t="s">
        <v>566</v>
      </c>
    </row>
    <row r="4" spans="1:9" ht="15">
      <c r="A4" s="13">
        <v>5</v>
      </c>
      <c r="B4" s="12" t="str">
        <f>LOOKUP(плавание!$A4,Команды!$A$4:$A$30,Команды!$B$4:$B$30)</f>
        <v>Рузский район М.О.</v>
      </c>
      <c r="C4" s="9" t="s">
        <v>427</v>
      </c>
      <c r="D4" s="20" t="s">
        <v>569</v>
      </c>
      <c r="E4" s="22">
        <v>35691</v>
      </c>
      <c r="F4" s="15">
        <v>0.00034907407407407413</v>
      </c>
      <c r="G4" s="15"/>
      <c r="H4" s="15">
        <f>плавание!$F4+плавание!$G4</f>
        <v>0.00034907407407407413</v>
      </c>
      <c r="I4" s="19">
        <v>1</v>
      </c>
    </row>
    <row r="5" spans="1:9" ht="15">
      <c r="A5" s="13">
        <v>32</v>
      </c>
      <c r="B5" s="12" t="str">
        <f>LOOKUP(плавание!$A5,Команды!$A$4:$A$30,Команды!$B$4:$B$30)</f>
        <v>Республика Татарстан</v>
      </c>
      <c r="C5" s="13" t="s">
        <v>279</v>
      </c>
      <c r="D5" s="19" t="s">
        <v>569</v>
      </c>
      <c r="E5" s="21">
        <v>35488</v>
      </c>
      <c r="F5" s="15">
        <v>0.0003509259259259259</v>
      </c>
      <c r="G5" s="15"/>
      <c r="H5" s="15">
        <f>плавание!$F5+плавание!$G5</f>
        <v>0.0003509259259259259</v>
      </c>
      <c r="I5" s="19">
        <v>2</v>
      </c>
    </row>
    <row r="6" spans="1:9" ht="15">
      <c r="A6" s="13">
        <v>8</v>
      </c>
      <c r="B6" s="12" t="str">
        <f>LOOKUP(плавание!$A6,Команды!$A$4:$A$30,Команды!$B$4:$B$30)</f>
        <v>Клуб "Энергия" Шатурского района М.О.</v>
      </c>
      <c r="C6" s="13" t="s">
        <v>71</v>
      </c>
      <c r="D6" s="19" t="s">
        <v>569</v>
      </c>
      <c r="E6" s="21">
        <v>35145</v>
      </c>
      <c r="F6" s="15">
        <v>0.00036886574074074073</v>
      </c>
      <c r="G6" s="15"/>
      <c r="H6" s="15">
        <f>плавание!$F6+плавание!$G6</f>
        <v>0.00036886574074074073</v>
      </c>
      <c r="I6" s="19">
        <v>3</v>
      </c>
    </row>
    <row r="7" spans="1:9" ht="15">
      <c r="A7" s="13">
        <v>34</v>
      </c>
      <c r="B7" s="12" t="str">
        <f>LOOKUP(плавание!$A7,Команды!$A$4:$A$30,Команды!$B$4:$B$30)</f>
        <v>Ивановская область</v>
      </c>
      <c r="C7" s="13" t="s">
        <v>413</v>
      </c>
      <c r="D7" s="19" t="s">
        <v>569</v>
      </c>
      <c r="E7" s="21">
        <v>35693</v>
      </c>
      <c r="F7" s="15">
        <v>0.00038946759259259257</v>
      </c>
      <c r="G7" s="15"/>
      <c r="H7" s="15">
        <f>плавание!$F7+плавание!$G7</f>
        <v>0.00038946759259259257</v>
      </c>
      <c r="I7" s="19">
        <v>4</v>
      </c>
    </row>
    <row r="8" spans="1:9" ht="15">
      <c r="A8" s="13">
        <v>23</v>
      </c>
      <c r="B8" s="12" t="str">
        <f>LOOKUP(плавание!$A8,Команды!$A$4:$A$30,Команды!$B$4:$B$30)</f>
        <v>Курская область</v>
      </c>
      <c r="C8" s="13" t="s">
        <v>262</v>
      </c>
      <c r="D8" s="19" t="s">
        <v>569</v>
      </c>
      <c r="E8" s="21">
        <v>35517</v>
      </c>
      <c r="F8" s="15">
        <v>0.00040127314814814816</v>
      </c>
      <c r="G8" s="15"/>
      <c r="H8" s="15">
        <f>плавание!$F8+плавание!$G8</f>
        <v>0.00040127314814814816</v>
      </c>
      <c r="I8" s="19">
        <v>5</v>
      </c>
    </row>
    <row r="9" spans="1:9" ht="15">
      <c r="A9" s="13">
        <v>37</v>
      </c>
      <c r="B9" s="12" t="str">
        <f>LOOKUP(плавание!$A9,Команды!$A$4:$A$30,Команды!$B$4:$B$30)</f>
        <v>г.Москва</v>
      </c>
      <c r="C9" s="13" t="s">
        <v>327</v>
      </c>
      <c r="D9" s="19" t="s">
        <v>569</v>
      </c>
      <c r="E9" s="21">
        <v>35767</v>
      </c>
      <c r="F9" s="15">
        <v>0.00041134259259259254</v>
      </c>
      <c r="G9" s="15"/>
      <c r="H9" s="15">
        <f>плавание!$F9+плавание!$G9</f>
        <v>0.00041134259259259254</v>
      </c>
      <c r="I9" s="19">
        <v>6</v>
      </c>
    </row>
    <row r="10" spans="1:9" ht="15">
      <c r="A10" s="13">
        <v>10</v>
      </c>
      <c r="B10" s="12" t="str">
        <f>LOOKUP(плавание!$A10,Команды!$A$4:$A$30,Команды!$B$4:$B$30)</f>
        <v>Липецкая область</v>
      </c>
      <c r="C10" s="13" t="s">
        <v>105</v>
      </c>
      <c r="D10" s="19" t="s">
        <v>569</v>
      </c>
      <c r="E10" s="21">
        <v>35730</v>
      </c>
      <c r="F10" s="15">
        <v>0.0004185185185185184</v>
      </c>
      <c r="G10" s="15"/>
      <c r="H10" s="15">
        <f>плавание!$F10+плавание!$G10</f>
        <v>0.0004185185185185184</v>
      </c>
      <c r="I10" s="19">
        <v>7</v>
      </c>
    </row>
    <row r="11" spans="1:9" ht="15">
      <c r="A11" s="13">
        <v>13</v>
      </c>
      <c r="B11" s="12" t="str">
        <f>LOOKUP(плавание!$A11,Команды!$A$4:$A$30,Команды!$B$4:$B$30)</f>
        <v>Тульская область"</v>
      </c>
      <c r="C11" s="13" t="s">
        <v>118</v>
      </c>
      <c r="D11" s="19" t="s">
        <v>569</v>
      </c>
      <c r="E11" s="21">
        <v>35464</v>
      </c>
      <c r="F11" s="15">
        <v>0.0004310185185185185</v>
      </c>
      <c r="G11" s="15"/>
      <c r="H11" s="15">
        <f>плавание!$F11+плавание!$G11</f>
        <v>0.0004310185185185185</v>
      </c>
      <c r="I11" s="19">
        <v>8</v>
      </c>
    </row>
    <row r="12" spans="1:9" ht="15">
      <c r="A12" s="13">
        <v>31</v>
      </c>
      <c r="B12" s="12" t="str">
        <f>LOOKUP(плавание!$A12,Команды!$A$4:$A$30,Команды!$B$4:$B$30)</f>
        <v>Ступинский район М.О.</v>
      </c>
      <c r="C12" s="13" t="s">
        <v>523</v>
      </c>
      <c r="D12" s="19" t="s">
        <v>569</v>
      </c>
      <c r="E12" s="21">
        <v>35459</v>
      </c>
      <c r="F12" s="15">
        <v>0.00043923611111111116</v>
      </c>
      <c r="G12" s="15"/>
      <c r="H12" s="15">
        <f>плавание!$F12+плавание!$G12</f>
        <v>0.00043923611111111116</v>
      </c>
      <c r="I12" s="19">
        <v>9</v>
      </c>
    </row>
    <row r="13" spans="1:9" ht="15">
      <c r="A13" s="13">
        <v>15</v>
      </c>
      <c r="B13" s="12" t="str">
        <f>LOOKUP(плавание!$A13,Команды!$A$4:$A$30,Команды!$B$4:$B$30)</f>
        <v>Тамбовская область </v>
      </c>
      <c r="C13" s="13" t="s">
        <v>485</v>
      </c>
      <c r="D13" s="19" t="s">
        <v>569</v>
      </c>
      <c r="E13" s="21">
        <v>35761</v>
      </c>
      <c r="F13" s="15">
        <v>0.00044027777777777777</v>
      </c>
      <c r="G13" s="15"/>
      <c r="H13" s="15">
        <f>плавание!$F13+плавание!$G13</f>
        <v>0.00044027777777777777</v>
      </c>
      <c r="I13" s="19">
        <v>10</v>
      </c>
    </row>
    <row r="14" spans="1:9" ht="15">
      <c r="A14" s="13">
        <v>25</v>
      </c>
      <c r="B14" s="12" t="str">
        <f>LOOKUP(плавание!$A14,Команды!$A$4:$A$30,Команды!$B$4:$B$30)</f>
        <v>Воронежская область</v>
      </c>
      <c r="C14" s="13" t="s">
        <v>597</v>
      </c>
      <c r="D14" s="19" t="s">
        <v>569</v>
      </c>
      <c r="E14" s="21">
        <v>35292</v>
      </c>
      <c r="F14" s="15">
        <v>0.00044050925925925936</v>
      </c>
      <c r="G14" s="15"/>
      <c r="H14" s="15">
        <f>плавание!$F14+плавание!$G14</f>
        <v>0.00044050925925925936</v>
      </c>
      <c r="I14" s="19">
        <v>11</v>
      </c>
    </row>
    <row r="15" spans="1:9" ht="15">
      <c r="A15" s="13">
        <v>12</v>
      </c>
      <c r="B15" s="12" t="str">
        <f>LOOKUP(плавание!$A15,Команды!$A$4:$A$30,Команды!$B$4:$B$30)</f>
        <v>Владимирская область</v>
      </c>
      <c r="C15" s="13" t="s">
        <v>477</v>
      </c>
      <c r="D15" s="19" t="s">
        <v>569</v>
      </c>
      <c r="E15" s="21">
        <v>35199</v>
      </c>
      <c r="F15" s="15">
        <v>0.0004618055555555555</v>
      </c>
      <c r="G15" s="15"/>
      <c r="H15" s="15">
        <f>плавание!$F15+плавание!$G15</f>
        <v>0.0004618055555555555</v>
      </c>
      <c r="I15" s="19">
        <v>12</v>
      </c>
    </row>
    <row r="16" spans="1:9" ht="15">
      <c r="A16" s="13">
        <v>33</v>
      </c>
      <c r="B16" s="12" t="str">
        <f>LOOKUP(плавание!$A16,Команды!$A$4:$A$30,Команды!$B$4:$B$30)</f>
        <v>Одинцовский район М.О.</v>
      </c>
      <c r="C16" s="13" t="s">
        <v>555</v>
      </c>
      <c r="D16" s="19" t="s">
        <v>569</v>
      </c>
      <c r="E16" s="21">
        <v>35710</v>
      </c>
      <c r="F16" s="15">
        <v>0.00047048611111111114</v>
      </c>
      <c r="G16" s="15"/>
      <c r="H16" s="15">
        <f>плавание!$F16+плавание!$G16</f>
        <v>0.00047048611111111114</v>
      </c>
      <c r="I16" s="19">
        <v>13</v>
      </c>
    </row>
    <row r="17" spans="1:9" ht="15">
      <c r="A17" s="13">
        <v>20</v>
      </c>
      <c r="B17" s="12" t="str">
        <f>LOOKUP(плавание!$A17,Команды!$A$4:$A$30,Команды!$B$4:$B$30)</f>
        <v>Тверская область</v>
      </c>
      <c r="C17" s="13" t="s">
        <v>422</v>
      </c>
      <c r="D17" s="19" t="s">
        <v>569</v>
      </c>
      <c r="E17" s="21">
        <v>35318</v>
      </c>
      <c r="F17" s="15">
        <v>0.0005391203703703704</v>
      </c>
      <c r="G17" s="15"/>
      <c r="H17" s="15">
        <f>плавание!$F17+плавание!$G17</f>
        <v>0.0005391203703703704</v>
      </c>
      <c r="I17" s="19">
        <v>14</v>
      </c>
    </row>
    <row r="18" spans="1:9" ht="15">
      <c r="A18" s="13">
        <v>26</v>
      </c>
      <c r="B18" s="12" t="str">
        <f>LOOKUP(плавание!$A18,Команды!$A$4:$A$30,Команды!$B$4:$B$30)</f>
        <v>Клуб "Пересвет" ОМОН ГУВД по МО (г. Сергиев Посад)</v>
      </c>
      <c r="C18" s="13" t="s">
        <v>612</v>
      </c>
      <c r="D18" s="19" t="s">
        <v>569</v>
      </c>
      <c r="E18" s="21">
        <v>35742</v>
      </c>
      <c r="F18" s="15">
        <v>0.0005854166666666667</v>
      </c>
      <c r="G18" s="15"/>
      <c r="H18" s="15">
        <f>плавание!$F18+плавание!$G18</f>
        <v>0.0005854166666666667</v>
      </c>
      <c r="I18" s="19">
        <v>15</v>
      </c>
    </row>
    <row r="19" spans="1:9" ht="15">
      <c r="A19" s="13">
        <v>30</v>
      </c>
      <c r="B19" s="12" t="str">
        <f>LOOKUP(плавание!$A19,Команды!$A$4:$A$30,Команды!$B$4:$B$30)</f>
        <v>Ярославская область</v>
      </c>
      <c r="C19" s="9" t="s">
        <v>450</v>
      </c>
      <c r="D19" s="20" t="s">
        <v>569</v>
      </c>
      <c r="E19" s="22">
        <v>34911</v>
      </c>
      <c r="F19" s="15">
        <v>0.0006460648148148148</v>
      </c>
      <c r="G19" s="15"/>
      <c r="H19" s="15">
        <f>плавание!$F19+плавание!$G19</f>
        <v>0.0006460648148148148</v>
      </c>
      <c r="I19" s="19">
        <v>16</v>
      </c>
    </row>
    <row r="20" spans="1:9" ht="15">
      <c r="A20" s="13">
        <v>6</v>
      </c>
      <c r="B20" s="12" t="str">
        <f>LOOKUP(плавание!$A20,Команды!$A$4:$A$30,Команды!$B$4:$B$30)</f>
        <v>Городской округ Домодедово М.О.</v>
      </c>
      <c r="C20" s="13" t="s">
        <v>45</v>
      </c>
      <c r="D20" s="19" t="s">
        <v>569</v>
      </c>
      <c r="E20" s="21">
        <v>35386</v>
      </c>
      <c r="F20" s="15">
        <v>0.0006593749999999999</v>
      </c>
      <c r="G20" s="15"/>
      <c r="H20" s="15">
        <f>плавание!$F20+плавание!$G20</f>
        <v>0.0006593749999999999</v>
      </c>
      <c r="I20" s="19">
        <v>17</v>
      </c>
    </row>
    <row r="21" spans="1:9" ht="15">
      <c r="A21" s="13">
        <v>7</v>
      </c>
      <c r="B21" s="12" t="str">
        <f>LOOKUP(плавание!$A21,Команды!$A$4:$A$30,Команды!$B$4:$B$30)</f>
        <v>Клинский район М.О.</v>
      </c>
      <c r="C21" s="13" t="s">
        <v>65</v>
      </c>
      <c r="D21" s="19" t="s">
        <v>569</v>
      </c>
      <c r="E21" s="21">
        <v>35191</v>
      </c>
      <c r="F21" s="15">
        <v>0.0007702546296296295</v>
      </c>
      <c r="G21" s="15"/>
      <c r="H21" s="15">
        <f>плавание!$F21+плавание!$G21</f>
        <v>0.0007702546296296295</v>
      </c>
      <c r="I21" s="19">
        <v>18</v>
      </c>
    </row>
    <row r="22" spans="1:9" ht="15">
      <c r="A22" s="13">
        <v>14</v>
      </c>
      <c r="B22" s="12" t="str">
        <f>LOOKUP(плавание!$A22,Команды!$A$4:$A$30,Команды!$B$4:$B$30)</f>
        <v>Клуб "Олимп" Шатурского района М.О.</v>
      </c>
      <c r="C22" s="9" t="s">
        <v>137</v>
      </c>
      <c r="D22" s="20" t="s">
        <v>569</v>
      </c>
      <c r="E22" s="22">
        <v>35706</v>
      </c>
      <c r="F22" s="15">
        <v>0.0007918981481481482</v>
      </c>
      <c r="G22" s="15"/>
      <c r="H22" s="15">
        <f>плавание!$F22+плавание!$G22</f>
        <v>0.0007918981481481482</v>
      </c>
      <c r="I22" s="19">
        <v>19</v>
      </c>
    </row>
    <row r="23" spans="1:9" ht="15">
      <c r="A23" s="13">
        <v>4</v>
      </c>
      <c r="B23" s="12" t="str">
        <f>LOOKUP(плавание!$A23,Команды!$A$4:$A$30,Команды!$B$4:$B$30)</f>
        <v>Клуб "Добрыня" ОДОН ВВ МВД РФ</v>
      </c>
      <c r="C23" s="13" t="s">
        <v>18</v>
      </c>
      <c r="D23" s="19" t="s">
        <v>569</v>
      </c>
      <c r="E23" s="21">
        <v>35178</v>
      </c>
      <c r="F23" s="15">
        <v>0.0007980324074074075</v>
      </c>
      <c r="G23" s="15"/>
      <c r="H23" s="15">
        <f>плавание!$F23+плавание!$G23</f>
        <v>0.0007980324074074075</v>
      </c>
      <c r="I23" s="19">
        <v>20</v>
      </c>
    </row>
    <row r="24" spans="1:9" ht="15">
      <c r="A24" s="13">
        <v>36</v>
      </c>
      <c r="B24" s="12" t="str">
        <f>LOOKUP(плавание!$A24,Команды!$A$4:$A$30,Команды!$B$4:$B$30)</f>
        <v>Гимназия "Дмитров" М.О.</v>
      </c>
      <c r="C24" s="13" t="s">
        <v>494</v>
      </c>
      <c r="D24" s="19" t="s">
        <v>569</v>
      </c>
      <c r="E24" s="21">
        <v>35277</v>
      </c>
      <c r="F24" s="15">
        <v>0.0008366898148148147</v>
      </c>
      <c r="G24" s="15"/>
      <c r="H24" s="15">
        <f>плавание!$F24+плавание!$G24</f>
        <v>0.0008366898148148147</v>
      </c>
      <c r="I24" s="19">
        <v>21</v>
      </c>
    </row>
    <row r="25" spans="1:9" ht="15">
      <c r="A25" s="13">
        <v>17</v>
      </c>
      <c r="B25" s="12" t="str">
        <f>LOOKUP(плавание!$A25,Команды!$A$4:$A$30,Команды!$B$4:$B$30)</f>
        <v>Клуб "Юные помощники милиции" г.Истры М.О.</v>
      </c>
      <c r="C25" s="13" t="s">
        <v>187</v>
      </c>
      <c r="D25" s="19" t="s">
        <v>569</v>
      </c>
      <c r="E25" s="21">
        <v>35156</v>
      </c>
      <c r="F25" s="15">
        <v>0.0008427083333333333</v>
      </c>
      <c r="G25" s="15"/>
      <c r="H25" s="15">
        <f>плавание!$F25+плавание!$G25</f>
        <v>0.0008427083333333333</v>
      </c>
      <c r="I25" s="19">
        <v>22</v>
      </c>
    </row>
    <row r="26" spans="1:9" ht="15">
      <c r="A26" s="13">
        <v>16</v>
      </c>
      <c r="B26" s="12" t="str">
        <f>LOOKUP(плавание!$A26,Команды!$A$4:$A$30,Команды!$B$4:$B$30)</f>
        <v>Смоленская область</v>
      </c>
      <c r="C26" s="13" t="s">
        <v>173</v>
      </c>
      <c r="D26" s="19" t="s">
        <v>569</v>
      </c>
      <c r="E26" s="21">
        <v>35364</v>
      </c>
      <c r="F26" s="15">
        <v>0.0008935185185185184</v>
      </c>
      <c r="G26" s="15"/>
      <c r="H26" s="15">
        <f>плавание!$F26+плавание!$G26</f>
        <v>0.0008935185185185184</v>
      </c>
      <c r="I26" s="19">
        <v>23</v>
      </c>
    </row>
    <row r="27" spans="1:9" ht="15">
      <c r="A27" s="13">
        <v>35</v>
      </c>
      <c r="B27" s="12" t="str">
        <f>LOOKUP(плавание!$A27,Команды!$A$4:$A$30,Команды!$B$4:$B$30)</f>
        <v>Пушкинский район М.О.</v>
      </c>
      <c r="C27" s="13" t="s">
        <v>196</v>
      </c>
      <c r="D27" s="19" t="s">
        <v>569</v>
      </c>
      <c r="E27" s="21">
        <v>35412</v>
      </c>
      <c r="F27" s="15">
        <v>0.0011172453703703704</v>
      </c>
      <c r="G27" s="15"/>
      <c r="H27" s="15">
        <f>плавание!$F27+плавание!$G27</f>
        <v>0.0011172453703703704</v>
      </c>
      <c r="I27" s="19">
        <v>24</v>
      </c>
    </row>
    <row r="28" spans="1:9" ht="15">
      <c r="A28" s="13">
        <v>22</v>
      </c>
      <c r="B28" s="12" t="str">
        <f>LOOKUP(плавание!$A28,Команды!$A$4:$A$30,Команды!$B$4:$B$30)</f>
        <v>Воскресенский район М.О.</v>
      </c>
      <c r="C28" s="13" t="s">
        <v>251</v>
      </c>
      <c r="D28" s="19" t="s">
        <v>569</v>
      </c>
      <c r="E28" s="21">
        <v>36050</v>
      </c>
      <c r="F28" s="15">
        <v>0.0014100694444444445</v>
      </c>
      <c r="G28" s="15"/>
      <c r="H28" s="15">
        <f>плавание!$F28+плавание!$G28</f>
        <v>0.0014100694444444445</v>
      </c>
      <c r="I28" s="19">
        <v>25</v>
      </c>
    </row>
    <row r="29" spans="1:9" ht="15">
      <c r="A29" s="13">
        <v>9</v>
      </c>
      <c r="B29" s="12" t="str">
        <f>LOOKUP(плавание!$A29,Команды!$A$4:$A$30,Команды!$B$4:$B$30)</f>
        <v>Зендиковская школа Каширский район М.О.</v>
      </c>
      <c r="C29" s="13" t="s">
        <v>98</v>
      </c>
      <c r="D29" s="19" t="s">
        <v>569</v>
      </c>
      <c r="E29" s="21">
        <v>35640</v>
      </c>
      <c r="F29" s="15">
        <v>0.006944444444444444</v>
      </c>
      <c r="G29" s="15"/>
      <c r="H29" s="15">
        <f>плавание!$F29+плавание!$G29</f>
        <v>0.006944444444444444</v>
      </c>
      <c r="I29" s="19">
        <v>26</v>
      </c>
    </row>
    <row r="30" spans="1:9" ht="15">
      <c r="A30" s="13">
        <v>24</v>
      </c>
      <c r="B30" s="12" t="str">
        <f>LOOKUP(плавание!$A30,Команды!$A$4:$A$30,Команды!$B$4:$B$30)</f>
        <v>Клуб "Русич" ОМСН КМ ГУВД по М.О.</v>
      </c>
      <c r="C30" s="13" t="s">
        <v>244</v>
      </c>
      <c r="D30" s="19" t="s">
        <v>569</v>
      </c>
      <c r="E30" s="21">
        <v>35436</v>
      </c>
      <c r="F30" s="15">
        <v>0.006944444444444444</v>
      </c>
      <c r="G30" s="15"/>
      <c r="H30" s="15">
        <f>плавание!$F30+плавание!$G30</f>
        <v>0.006944444444444444</v>
      </c>
      <c r="I30" s="19">
        <v>27</v>
      </c>
    </row>
    <row r="31" spans="1:9" ht="15">
      <c r="A31" s="13">
        <v>23</v>
      </c>
      <c r="B31" s="12" t="str">
        <f>LOOKUP(плавание!$A31,Команды!$A$4:$A$30,Команды!$B$4:$B$30)</f>
        <v>Курская область</v>
      </c>
      <c r="C31" s="13" t="s">
        <v>253</v>
      </c>
      <c r="D31" s="19" t="s">
        <v>568</v>
      </c>
      <c r="E31" s="21">
        <v>35156</v>
      </c>
      <c r="F31" s="15">
        <v>0.0003212962962962963</v>
      </c>
      <c r="G31" s="15"/>
      <c r="H31" s="15">
        <f>плавание!$F31+плавание!$G31</f>
        <v>0.0003212962962962963</v>
      </c>
      <c r="I31" s="19">
        <v>1</v>
      </c>
    </row>
    <row r="32" spans="1:9" ht="15">
      <c r="A32" s="13">
        <v>15</v>
      </c>
      <c r="B32" s="12" t="str">
        <f>LOOKUP(плавание!$A32,Команды!$A$4:$A$30,Команды!$B$4:$B$30)</f>
        <v>Тамбовская область </v>
      </c>
      <c r="C32" s="13" t="s">
        <v>484</v>
      </c>
      <c r="D32" s="19" t="s">
        <v>568</v>
      </c>
      <c r="E32" s="21">
        <v>35121</v>
      </c>
      <c r="F32" s="15">
        <v>0.0003274305555555556</v>
      </c>
      <c r="G32" s="15"/>
      <c r="H32" s="15">
        <f>плавание!$F32+плавание!$G32</f>
        <v>0.0003274305555555556</v>
      </c>
      <c r="I32" s="19">
        <v>2</v>
      </c>
    </row>
    <row r="33" spans="1:9" ht="15">
      <c r="A33" s="13">
        <v>32</v>
      </c>
      <c r="B33" s="12" t="str">
        <f>LOOKUP(плавание!$A33,Команды!$A$4:$A$30,Команды!$B$4:$B$30)</f>
        <v>Республика Татарстан</v>
      </c>
      <c r="C33" s="13" t="s">
        <v>405</v>
      </c>
      <c r="D33" s="19" t="s">
        <v>568</v>
      </c>
      <c r="E33" s="21">
        <v>35232</v>
      </c>
      <c r="F33" s="15">
        <v>0.000330324074074074</v>
      </c>
      <c r="G33" s="15"/>
      <c r="H33" s="15">
        <f>плавание!$F33+плавание!$G33</f>
        <v>0.000330324074074074</v>
      </c>
      <c r="I33" s="19">
        <v>3</v>
      </c>
    </row>
    <row r="34" spans="1:9" ht="15">
      <c r="A34" s="13">
        <v>5</v>
      </c>
      <c r="B34" s="12" t="str">
        <f>LOOKUP(плавание!$A34,Команды!$A$4:$A$30,Команды!$B$4:$B$30)</f>
        <v>Рузский район М.О.</v>
      </c>
      <c r="C34" s="9" t="s">
        <v>426</v>
      </c>
      <c r="D34" s="19" t="s">
        <v>568</v>
      </c>
      <c r="E34" s="22">
        <v>35831</v>
      </c>
      <c r="F34" s="15">
        <v>0.0003415509259259259</v>
      </c>
      <c r="G34" s="15"/>
      <c r="H34" s="15">
        <f>плавание!$F34+плавание!$G34</f>
        <v>0.0003415509259259259</v>
      </c>
      <c r="I34" s="19">
        <v>4</v>
      </c>
    </row>
    <row r="35" spans="1:9" ht="15">
      <c r="A35" s="13">
        <v>34</v>
      </c>
      <c r="B35" s="12" t="str">
        <f>LOOKUP(плавание!$A35,Команды!$A$4:$A$30,Команды!$B$4:$B$30)</f>
        <v>Ивановская область</v>
      </c>
      <c r="C35" s="13" t="s">
        <v>416</v>
      </c>
      <c r="D35" s="19" t="s">
        <v>568</v>
      </c>
      <c r="E35" s="21">
        <v>35177</v>
      </c>
      <c r="F35" s="15">
        <v>0.00034710648148148144</v>
      </c>
      <c r="G35" s="15"/>
      <c r="H35" s="15">
        <f>плавание!$F35+плавание!$G35</f>
        <v>0.00034710648148148144</v>
      </c>
      <c r="I35" s="19">
        <v>5</v>
      </c>
    </row>
    <row r="36" spans="1:9" ht="15">
      <c r="A36" s="13">
        <v>17</v>
      </c>
      <c r="B36" s="12" t="str">
        <f>LOOKUP(плавание!$A36,Команды!$A$4:$A$30,Команды!$B$4:$B$30)</f>
        <v>Клуб "Юные помощники милиции" г.Истры М.О.</v>
      </c>
      <c r="C36" s="13" t="s">
        <v>182</v>
      </c>
      <c r="D36" s="19" t="s">
        <v>568</v>
      </c>
      <c r="E36" s="21">
        <v>35223</v>
      </c>
      <c r="F36" s="15">
        <v>0.00035162037037037036</v>
      </c>
      <c r="G36" s="15"/>
      <c r="H36" s="15">
        <f>плавание!$F36+плавание!$G36</f>
        <v>0.00035162037037037036</v>
      </c>
      <c r="I36" s="19">
        <v>6</v>
      </c>
    </row>
    <row r="37" spans="1:9" ht="15">
      <c r="A37" s="13">
        <v>8</v>
      </c>
      <c r="B37" s="12" t="str">
        <f>LOOKUP(плавание!$A37,Команды!$A$4:$A$30,Команды!$B$4:$B$30)</f>
        <v>Клуб "Энергия" Шатурского района М.О.</v>
      </c>
      <c r="C37" s="13" t="s">
        <v>83</v>
      </c>
      <c r="D37" s="19" t="s">
        <v>568</v>
      </c>
      <c r="E37" s="21">
        <v>35093</v>
      </c>
      <c r="F37" s="15">
        <v>0.0003597222222222222</v>
      </c>
      <c r="G37" s="15"/>
      <c r="H37" s="15">
        <f>плавание!$F37+плавание!$G37</f>
        <v>0.0003597222222222222</v>
      </c>
      <c r="I37" s="19">
        <v>7</v>
      </c>
    </row>
    <row r="38" spans="1:9" ht="15">
      <c r="A38" s="13">
        <v>31</v>
      </c>
      <c r="B38" s="12" t="str">
        <f>LOOKUP(плавание!$A38,Команды!$A$4:$A$30,Команды!$B$4:$B$30)</f>
        <v>Ступинский район М.О.</v>
      </c>
      <c r="C38" s="13" t="s">
        <v>514</v>
      </c>
      <c r="D38" s="19" t="s">
        <v>568</v>
      </c>
      <c r="E38" s="21">
        <v>35110</v>
      </c>
      <c r="F38" s="15">
        <v>0.0003611111111111111</v>
      </c>
      <c r="G38" s="15"/>
      <c r="H38" s="15">
        <f>плавание!$F38+плавание!$G38</f>
        <v>0.0003611111111111111</v>
      </c>
      <c r="I38" s="19">
        <v>8</v>
      </c>
    </row>
    <row r="39" spans="1:9" ht="15">
      <c r="A39" s="13">
        <v>13</v>
      </c>
      <c r="B39" s="12" t="str">
        <f>LOOKUP(плавание!$A39,Команды!$A$4:$A$30,Команды!$B$4:$B$30)</f>
        <v>Тульская область"</v>
      </c>
      <c r="C39" s="13" t="s">
        <v>119</v>
      </c>
      <c r="D39" s="19" t="s">
        <v>568</v>
      </c>
      <c r="E39" s="21">
        <v>35587</v>
      </c>
      <c r="F39" s="15">
        <v>0.0003743055555555556</v>
      </c>
      <c r="G39" s="15"/>
      <c r="H39" s="15">
        <f>плавание!$F39+плавание!$G39</f>
        <v>0.0003743055555555556</v>
      </c>
      <c r="I39" s="19">
        <v>9</v>
      </c>
    </row>
    <row r="40" spans="1:9" ht="15">
      <c r="A40" s="13">
        <v>26</v>
      </c>
      <c r="B40" s="12" t="str">
        <f>LOOKUP(плавание!$A40,Команды!$A$4:$A$30,Команды!$B$4:$B$30)</f>
        <v>Клуб "Пересвет" ОМОН ГУВД по МО (г. Сергиев Посад)</v>
      </c>
      <c r="C40" s="13" t="s">
        <v>623</v>
      </c>
      <c r="D40" s="19" t="s">
        <v>568</v>
      </c>
      <c r="E40" s="21">
        <v>35302</v>
      </c>
      <c r="F40" s="15">
        <v>0.00038981481481481484</v>
      </c>
      <c r="G40" s="15"/>
      <c r="H40" s="15">
        <f>плавание!$F40+плавание!$G40</f>
        <v>0.00038981481481481484</v>
      </c>
      <c r="I40" s="19">
        <v>10</v>
      </c>
    </row>
    <row r="41" spans="1:9" ht="15">
      <c r="A41" s="13">
        <v>10</v>
      </c>
      <c r="B41" s="12" t="str">
        <f>LOOKUP(плавание!$A41,Команды!$A$4:$A$30,Команды!$B$4:$B$30)</f>
        <v>Липецкая область</v>
      </c>
      <c r="C41" s="13" t="s">
        <v>100</v>
      </c>
      <c r="D41" s="19" t="s">
        <v>568</v>
      </c>
      <c r="E41" s="21">
        <v>35570</v>
      </c>
      <c r="F41" s="15">
        <v>0.0003900462962962964</v>
      </c>
      <c r="G41" s="15"/>
      <c r="H41" s="15">
        <f>плавание!$F41+плавание!$G41</f>
        <v>0.0003900462962962964</v>
      </c>
      <c r="I41" s="19">
        <v>11</v>
      </c>
    </row>
    <row r="42" spans="1:9" ht="15">
      <c r="A42" s="13">
        <v>20</v>
      </c>
      <c r="B42" s="12" t="str">
        <f>LOOKUP(плавание!$A42,Команды!$A$4:$A$30,Команды!$B$4:$B$30)</f>
        <v>Тверская область</v>
      </c>
      <c r="C42" s="13" t="s">
        <v>219</v>
      </c>
      <c r="D42" s="19" t="s">
        <v>568</v>
      </c>
      <c r="E42" s="21">
        <v>35213</v>
      </c>
      <c r="F42" s="15">
        <v>0.0004042824074074074</v>
      </c>
      <c r="G42" s="15"/>
      <c r="H42" s="15">
        <f>плавание!$F42+плавание!$G42</f>
        <v>0.0004042824074074074</v>
      </c>
      <c r="I42" s="19">
        <v>12</v>
      </c>
    </row>
    <row r="43" spans="1:9" ht="15">
      <c r="A43" s="13">
        <v>36</v>
      </c>
      <c r="B43" s="12" t="str">
        <f>LOOKUP(плавание!$A43,Команды!$A$4:$A$30,Команды!$B$4:$B$30)</f>
        <v>Гимназия "Дмитров" М.О.</v>
      </c>
      <c r="C43" s="13" t="s">
        <v>496</v>
      </c>
      <c r="D43" s="19" t="s">
        <v>568</v>
      </c>
      <c r="E43" s="21">
        <v>37016</v>
      </c>
      <c r="F43" s="15">
        <v>0.0004225694444444444</v>
      </c>
      <c r="G43" s="15"/>
      <c r="H43" s="15">
        <f>плавание!$F43+плавание!$G43</f>
        <v>0.0004225694444444444</v>
      </c>
      <c r="I43" s="19">
        <v>13</v>
      </c>
    </row>
    <row r="44" spans="1:9" ht="15">
      <c r="A44" s="13">
        <v>37</v>
      </c>
      <c r="B44" s="12" t="str">
        <f>LOOKUP(плавание!$A44,Команды!$A$4:$A$30,Команды!$B$4:$B$30)</f>
        <v>г.Москва</v>
      </c>
      <c r="C44" s="13" t="s">
        <v>338</v>
      </c>
      <c r="D44" s="19" t="s">
        <v>568</v>
      </c>
      <c r="E44" s="21">
        <v>35093</v>
      </c>
      <c r="F44" s="15">
        <v>0.00042870370370370366</v>
      </c>
      <c r="G44" s="15"/>
      <c r="H44" s="15">
        <f>плавание!$F44+плавание!$G44</f>
        <v>0.00042870370370370366</v>
      </c>
      <c r="I44" s="19">
        <v>14</v>
      </c>
    </row>
    <row r="45" spans="1:9" ht="15">
      <c r="A45" s="13">
        <v>30</v>
      </c>
      <c r="B45" s="12" t="str">
        <f>LOOKUP(плавание!$A45,Команды!$A$4:$A$30,Команды!$B$4:$B$30)</f>
        <v>Ярославская область</v>
      </c>
      <c r="C45" s="9" t="s">
        <v>448</v>
      </c>
      <c r="D45" s="19" t="s">
        <v>568</v>
      </c>
      <c r="E45" s="22">
        <v>35549</v>
      </c>
      <c r="F45" s="15">
        <v>0.00043784722222222223</v>
      </c>
      <c r="G45" s="15"/>
      <c r="H45" s="15">
        <f>плавание!$F45+плавание!$G45</f>
        <v>0.00043784722222222223</v>
      </c>
      <c r="I45" s="19">
        <v>15</v>
      </c>
    </row>
    <row r="46" spans="1:9" ht="15">
      <c r="A46" s="13">
        <v>7</v>
      </c>
      <c r="B46" s="12" t="str">
        <f>LOOKUP(плавание!$A46,Команды!$A$4:$A$30,Команды!$B$4:$B$30)</f>
        <v>Клинский район М.О.</v>
      </c>
      <c r="C46" s="13" t="s">
        <v>60</v>
      </c>
      <c r="D46" s="19" t="s">
        <v>568</v>
      </c>
      <c r="E46" s="21">
        <v>35204</v>
      </c>
      <c r="F46" s="15">
        <v>0.0004650462962962963</v>
      </c>
      <c r="G46" s="15"/>
      <c r="H46" s="15">
        <f>плавание!$F46+плавание!$G46</f>
        <v>0.0004650462962962963</v>
      </c>
      <c r="I46" s="19">
        <v>16</v>
      </c>
    </row>
    <row r="47" spans="1:9" ht="15">
      <c r="A47" s="13">
        <v>35</v>
      </c>
      <c r="B47" s="12" t="str">
        <f>LOOKUP(плавание!$A47,Команды!$A$4:$A$30,Команды!$B$4:$B$30)</f>
        <v>Пушкинский район М.О.</v>
      </c>
      <c r="C47" s="13" t="s">
        <v>200</v>
      </c>
      <c r="D47" s="19" t="s">
        <v>568</v>
      </c>
      <c r="E47" s="21">
        <v>35139</v>
      </c>
      <c r="F47" s="15">
        <v>0.0004900462962962964</v>
      </c>
      <c r="G47" s="15"/>
      <c r="H47" s="15">
        <f>плавание!$F47+плавание!$G47</f>
        <v>0.0004900462962962964</v>
      </c>
      <c r="I47" s="19">
        <v>17</v>
      </c>
    </row>
    <row r="48" spans="1:9" ht="15">
      <c r="A48" s="13">
        <v>25</v>
      </c>
      <c r="B48" s="12" t="str">
        <f>LOOKUP(плавание!$A48,Команды!$A$4:$A$30,Команды!$B$4:$B$30)</f>
        <v>Воронежская область</v>
      </c>
      <c r="C48" s="13" t="s">
        <v>501</v>
      </c>
      <c r="D48" s="19" t="s">
        <v>568</v>
      </c>
      <c r="E48" s="21">
        <v>35402</v>
      </c>
      <c r="F48" s="15">
        <v>0.0005082175925925926</v>
      </c>
      <c r="G48" s="15"/>
      <c r="H48" s="15">
        <f>плавание!$F48+плавание!$G48</f>
        <v>0.0005082175925925926</v>
      </c>
      <c r="I48" s="19">
        <v>18</v>
      </c>
    </row>
    <row r="49" spans="1:9" ht="15">
      <c r="A49" s="13">
        <v>9</v>
      </c>
      <c r="B49" s="12" t="str">
        <f>LOOKUP(плавание!$A49,Команды!$A$4:$A$30,Команды!$B$4:$B$30)</f>
        <v>Зендиковская школа Каширский район М.О.</v>
      </c>
      <c r="C49" s="9" t="s">
        <v>531</v>
      </c>
      <c r="D49" s="19" t="s">
        <v>568</v>
      </c>
      <c r="E49" s="22">
        <v>35318</v>
      </c>
      <c r="F49" s="15">
        <v>0.0005119212962962962</v>
      </c>
      <c r="G49" s="15"/>
      <c r="H49" s="15">
        <f>плавание!$F49+плавание!$G49</f>
        <v>0.0005119212962962962</v>
      </c>
      <c r="I49" s="19">
        <v>19</v>
      </c>
    </row>
    <row r="50" spans="1:9" ht="15">
      <c r="A50" s="13">
        <v>33</v>
      </c>
      <c r="B50" s="12" t="str">
        <f>LOOKUP(плавание!$A50,Команды!$A$4:$A$30,Команды!$B$4:$B$30)</f>
        <v>Одинцовский район М.О.</v>
      </c>
      <c r="C50" s="13" t="s">
        <v>547</v>
      </c>
      <c r="D50" s="19" t="s">
        <v>568</v>
      </c>
      <c r="E50" s="21">
        <v>35152</v>
      </c>
      <c r="F50" s="15">
        <v>0.0005216435185185185</v>
      </c>
      <c r="G50" s="15"/>
      <c r="H50" s="15">
        <f>плавание!$F50+плавание!$G50</f>
        <v>0.0005216435185185185</v>
      </c>
      <c r="I50" s="19">
        <v>20</v>
      </c>
    </row>
    <row r="51" spans="1:9" ht="15">
      <c r="A51" s="13">
        <v>16</v>
      </c>
      <c r="B51" s="12" t="str">
        <f>LOOKUP(плавание!$A51,Команды!$A$4:$A$30,Команды!$B$4:$B$30)</f>
        <v>Смоленская область</v>
      </c>
      <c r="C51" s="13" t="s">
        <v>165</v>
      </c>
      <c r="D51" s="19" t="s">
        <v>568</v>
      </c>
      <c r="E51" s="21">
        <v>35413</v>
      </c>
      <c r="F51" s="15">
        <v>0.0005618055555555555</v>
      </c>
      <c r="G51" s="15"/>
      <c r="H51" s="15">
        <f>плавание!$F51+плавание!$G51</f>
        <v>0.0005618055555555555</v>
      </c>
      <c r="I51" s="19">
        <v>21</v>
      </c>
    </row>
    <row r="52" spans="1:9" ht="15">
      <c r="A52" s="13">
        <v>24</v>
      </c>
      <c r="B52" s="12" t="str">
        <f>LOOKUP(плавание!$A52,Команды!$A$4:$A$30,Команды!$B$4:$B$30)</f>
        <v>Клуб "Русич" ОМСН КМ ГУВД по М.О.</v>
      </c>
      <c r="C52" s="13" t="s">
        <v>232</v>
      </c>
      <c r="D52" s="19" t="s">
        <v>568</v>
      </c>
      <c r="E52" s="21">
        <v>35375</v>
      </c>
      <c r="F52" s="15">
        <v>0.0005824074074074075</v>
      </c>
      <c r="G52" s="15"/>
      <c r="H52" s="15">
        <f>плавание!$F52+плавание!$G52</f>
        <v>0.0005824074074074075</v>
      </c>
      <c r="I52" s="19">
        <v>22</v>
      </c>
    </row>
    <row r="53" spans="1:9" ht="15">
      <c r="A53" s="13">
        <v>14</v>
      </c>
      <c r="B53" s="12" t="str">
        <f>LOOKUP(плавание!$A53,Команды!$A$4:$A$30,Команды!$B$4:$B$30)</f>
        <v>Клуб "Олимп" Шатурского района М.О.</v>
      </c>
      <c r="C53" s="9" t="s">
        <v>129</v>
      </c>
      <c r="D53" s="19" t="s">
        <v>568</v>
      </c>
      <c r="E53" s="22">
        <v>35467</v>
      </c>
      <c r="F53" s="15">
        <v>0.0006028935185185186</v>
      </c>
      <c r="G53" s="15"/>
      <c r="H53" s="15">
        <f>плавание!$F53+плавание!$G53</f>
        <v>0.0006028935185185186</v>
      </c>
      <c r="I53" s="19">
        <v>23</v>
      </c>
    </row>
    <row r="54" spans="1:9" ht="15">
      <c r="A54" s="13">
        <v>6</v>
      </c>
      <c r="B54" s="12" t="str">
        <f>LOOKUP(плавание!$A54,Команды!$A$4:$A$30,Команды!$B$4:$B$30)</f>
        <v>Городской округ Домодедово М.О.</v>
      </c>
      <c r="C54" s="9" t="s">
        <v>37</v>
      </c>
      <c r="D54" s="19" t="s">
        <v>568</v>
      </c>
      <c r="E54" s="22">
        <v>35389</v>
      </c>
      <c r="F54" s="15">
        <v>0.0006372685185185186</v>
      </c>
      <c r="G54" s="15"/>
      <c r="H54" s="15">
        <f>плавание!$F54+плавание!$G54</f>
        <v>0.0006372685185185186</v>
      </c>
      <c r="I54" s="19">
        <v>24</v>
      </c>
    </row>
    <row r="55" spans="1:9" ht="15">
      <c r="A55" s="13">
        <v>22</v>
      </c>
      <c r="B55" s="12" t="str">
        <f>LOOKUP(плавание!$A55,Команды!$A$4:$A$30,Команды!$B$4:$B$30)</f>
        <v>Воскресенский район М.О.</v>
      </c>
      <c r="C55" s="13" t="s">
        <v>392</v>
      </c>
      <c r="D55" s="19" t="s">
        <v>568</v>
      </c>
      <c r="E55" s="21">
        <v>35172</v>
      </c>
      <c r="F55" s="15">
        <v>0.0006456018518518518</v>
      </c>
      <c r="G55" s="15"/>
      <c r="H55" s="15">
        <f>плавание!$F55+плавание!$G55</f>
        <v>0.0006456018518518518</v>
      </c>
      <c r="I55" s="19">
        <v>25</v>
      </c>
    </row>
    <row r="56" spans="1:9" ht="15">
      <c r="A56" s="13">
        <v>4</v>
      </c>
      <c r="B56" s="12" t="str">
        <f>LOOKUP(плавание!$A56,Команды!$A$4:$A$30,Команды!$B$4:$B$30)</f>
        <v>Клуб "Добрыня" ОДОН ВВ МВД РФ</v>
      </c>
      <c r="C56" s="9" t="s">
        <v>490</v>
      </c>
      <c r="D56" s="20" t="s">
        <v>568</v>
      </c>
      <c r="E56" s="22">
        <v>36795</v>
      </c>
      <c r="F56" s="15">
        <v>0.000684837962962963</v>
      </c>
      <c r="G56" s="15"/>
      <c r="H56" s="15">
        <f>плавание!$F56+плавание!$G56</f>
        <v>0.000684837962962963</v>
      </c>
      <c r="I56" s="19">
        <v>26</v>
      </c>
    </row>
    <row r="57" spans="1:9" ht="15">
      <c r="A57" s="13">
        <v>12</v>
      </c>
      <c r="B57" s="12" t="str">
        <f>LOOKUP(плавание!$A57,Команды!$A$4:$A$30,Команды!$B$4:$B$30)</f>
        <v>Владимирская область</v>
      </c>
      <c r="C57" s="13" t="s">
        <v>482</v>
      </c>
      <c r="D57" s="19" t="s">
        <v>568</v>
      </c>
      <c r="E57" s="21">
        <v>36364</v>
      </c>
      <c r="F57" s="15">
        <v>0.000760300925925926</v>
      </c>
      <c r="G57" s="15"/>
      <c r="H57" s="15">
        <f>плавание!$F57+плавание!$G57</f>
        <v>0.000760300925925926</v>
      </c>
      <c r="I57" s="19">
        <v>27</v>
      </c>
    </row>
    <row r="59" ht="15">
      <c r="B59" s="18"/>
    </row>
    <row r="60" ht="15">
      <c r="B60" t="s">
        <v>624</v>
      </c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6" horizontalDpi="1200" verticalDpi="1200" orientation="landscape" paperSize="9" r:id="rId2"/>
  <tableParts>
    <tablePart r:id="rId1"/>
  </tableParts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H32"/>
  <sheetViews>
    <sheetView zoomScalePageLayoutView="0" workbookViewId="0" topLeftCell="B1">
      <selection activeCell="B2" sqref="B2"/>
    </sheetView>
  </sheetViews>
  <sheetFormatPr defaultColWidth="9.140625" defaultRowHeight="15" outlineLevelCol="1"/>
  <cols>
    <col min="1" max="1" width="9.140625" style="0" hidden="1" customWidth="1" outlineLevel="1"/>
    <col min="2" max="2" width="52.00390625" style="0" bestFit="1" customWidth="1" collapsed="1"/>
    <col min="3" max="3" width="39.28125" style="0" bestFit="1" customWidth="1"/>
    <col min="4" max="4" width="15.421875" style="0" customWidth="1" outlineLevel="1"/>
    <col min="5" max="6" width="8.140625" style="0" bestFit="1" customWidth="1"/>
    <col min="7" max="7" width="8.140625" style="0" bestFit="1" customWidth="1" outlineLevel="1"/>
    <col min="8" max="8" width="6.8515625" style="0" bestFit="1" customWidth="1"/>
  </cols>
  <sheetData>
    <row r="1" spans="2:8" ht="22.5">
      <c r="B1" s="66" t="s">
        <v>651</v>
      </c>
      <c r="C1" s="66"/>
      <c r="D1" s="66"/>
      <c r="E1" s="66"/>
      <c r="F1" s="66"/>
      <c r="G1" s="66"/>
      <c r="H1" s="66"/>
    </row>
    <row r="2" spans="2:8" ht="19.5">
      <c r="B2" s="18" t="s">
        <v>571</v>
      </c>
      <c r="C2" s="11"/>
      <c r="D2" s="11"/>
      <c r="E2" s="11"/>
      <c r="F2" s="11"/>
      <c r="G2" s="11"/>
      <c r="H2" s="17" t="s">
        <v>628</v>
      </c>
    </row>
    <row r="3" spans="1:8" ht="15">
      <c r="A3" t="s">
        <v>347</v>
      </c>
      <c r="B3" t="s">
        <v>325</v>
      </c>
      <c r="C3" t="s">
        <v>346</v>
      </c>
      <c r="D3" t="s">
        <v>561</v>
      </c>
      <c r="E3" t="s">
        <v>563</v>
      </c>
      <c r="F3" t="s">
        <v>564</v>
      </c>
      <c r="G3" t="s">
        <v>348</v>
      </c>
      <c r="H3" t="s">
        <v>566</v>
      </c>
    </row>
    <row r="4" spans="1:8" ht="15">
      <c r="A4" s="35">
        <v>17</v>
      </c>
      <c r="B4" s="36" t="str">
        <f>LOOKUP(ориентирование!$A4,Команды!$A$4:$A$30,Команды!$B$4:$B$30)</f>
        <v>Клуб "Юные помощники милиции" г.Истры М.О.</v>
      </c>
      <c r="C4" s="35" t="s">
        <v>178</v>
      </c>
      <c r="D4" s="37">
        <v>35261</v>
      </c>
      <c r="E4" s="44">
        <v>0.010381944444444444</v>
      </c>
      <c r="F4" s="44"/>
      <c r="G4" s="44">
        <f>ориентирование!$E4+ориентирование!$F4</f>
        <v>0.010381944444444444</v>
      </c>
      <c r="H4" s="38">
        <v>1</v>
      </c>
    </row>
    <row r="5" spans="1:8" ht="15">
      <c r="A5" s="35">
        <v>34</v>
      </c>
      <c r="B5" s="36" t="str">
        <f>LOOKUP(ориентирование!$A5,Команды!$A$4:$A$30,Команды!$B$4:$B$30)</f>
        <v>Ивановская область</v>
      </c>
      <c r="C5" s="35" t="s">
        <v>207</v>
      </c>
      <c r="D5" s="37">
        <v>35367</v>
      </c>
      <c r="E5" s="44">
        <v>0.01298611111111111</v>
      </c>
      <c r="F5" s="44"/>
      <c r="G5" s="44">
        <f>ориентирование!$E5+ориентирование!$F5</f>
        <v>0.01298611111111111</v>
      </c>
      <c r="H5" s="38">
        <v>2</v>
      </c>
    </row>
    <row r="6" spans="1:8" ht="15">
      <c r="A6" s="35">
        <v>16</v>
      </c>
      <c r="B6" s="36" t="str">
        <f>LOOKUP(ориентирование!$A6,Команды!$A$4:$A$30,Команды!$B$4:$B$30)</f>
        <v>Смоленская область</v>
      </c>
      <c r="C6" s="35" t="s">
        <v>162</v>
      </c>
      <c r="D6" s="37">
        <v>35212</v>
      </c>
      <c r="E6" s="44">
        <v>0.013356481481481483</v>
      </c>
      <c r="F6" s="44"/>
      <c r="G6" s="44">
        <f>ориентирование!$E6+ориентирование!$F6</f>
        <v>0.013356481481481483</v>
      </c>
      <c r="H6" s="38">
        <v>3</v>
      </c>
    </row>
    <row r="7" spans="1:8" ht="15">
      <c r="A7" s="35">
        <v>35</v>
      </c>
      <c r="B7" s="36" t="str">
        <f>LOOKUP(ориентирование!$A7,Команды!$A$4:$A$30,Команды!$B$4:$B$30)</f>
        <v>Пушкинский район М.О.</v>
      </c>
      <c r="C7" s="35" t="s">
        <v>508</v>
      </c>
      <c r="D7" s="37">
        <v>35118</v>
      </c>
      <c r="E7" s="44">
        <v>0.014166666666666666</v>
      </c>
      <c r="F7" s="44"/>
      <c r="G7" s="44">
        <f>ориентирование!$E7+ориентирование!$F7</f>
        <v>0.014166666666666666</v>
      </c>
      <c r="H7" s="38">
        <v>4</v>
      </c>
    </row>
    <row r="8" spans="1:8" ht="15">
      <c r="A8" s="35">
        <v>15</v>
      </c>
      <c r="B8" s="36" t="str">
        <f>LOOKUP(ориентирование!$A8,Команды!$A$4:$A$30,Команды!$B$4:$B$30)</f>
        <v>Тамбовская область </v>
      </c>
      <c r="C8" s="35" t="s">
        <v>148</v>
      </c>
      <c r="D8" s="37">
        <v>35172</v>
      </c>
      <c r="E8" s="44">
        <v>0.014490740740740742</v>
      </c>
      <c r="F8" s="44"/>
      <c r="G8" s="44">
        <f>ориентирование!$E8+ориентирование!$F8</f>
        <v>0.014490740740740742</v>
      </c>
      <c r="H8" s="38">
        <v>5</v>
      </c>
    </row>
    <row r="9" spans="1:8" ht="15">
      <c r="A9" s="35">
        <v>4</v>
      </c>
      <c r="B9" s="36" t="str">
        <f>LOOKUP(ориентирование!$A9,Команды!$A$4:$A$30,Команды!$B$4:$B$30)</f>
        <v>Клуб "Добрыня" ОДОН ВВ МВД РФ</v>
      </c>
      <c r="C9" s="35" t="s">
        <v>7</v>
      </c>
      <c r="D9" s="37">
        <v>35240</v>
      </c>
      <c r="E9" s="44">
        <v>0.01542824074074074</v>
      </c>
      <c r="F9" s="44"/>
      <c r="G9" s="44">
        <f>ориентирование!$E9+ориентирование!$F9</f>
        <v>0.01542824074074074</v>
      </c>
      <c r="H9" s="38">
        <v>6</v>
      </c>
    </row>
    <row r="10" spans="1:8" ht="15">
      <c r="A10" s="35">
        <v>12</v>
      </c>
      <c r="B10" s="36" t="str">
        <f>LOOKUP(ориентирование!$A10,Команды!$A$4:$A$30,Команды!$B$4:$B$30)</f>
        <v>Владимирская область</v>
      </c>
      <c r="C10" s="35" t="s">
        <v>473</v>
      </c>
      <c r="D10" s="37">
        <v>36221</v>
      </c>
      <c r="E10" s="44">
        <v>0.01615740740740741</v>
      </c>
      <c r="F10" s="44"/>
      <c r="G10" s="44">
        <f>ориентирование!$E10+ориентирование!$F10</f>
        <v>0.01615740740740741</v>
      </c>
      <c r="H10" s="38">
        <v>7</v>
      </c>
    </row>
    <row r="11" spans="1:8" ht="15">
      <c r="A11" s="35">
        <v>22</v>
      </c>
      <c r="B11" s="36" t="str">
        <f>LOOKUP(ориентирование!$A11,Команды!$A$4:$A$30,Команды!$B$4:$B$30)</f>
        <v>Воскресенский район М.О.</v>
      </c>
      <c r="C11" s="35" t="s">
        <v>396</v>
      </c>
      <c r="D11" s="37">
        <v>35154</v>
      </c>
      <c r="E11" s="44">
        <v>0.01622685185185185</v>
      </c>
      <c r="F11" s="44"/>
      <c r="G11" s="44">
        <f>ориентирование!$E11+ориентирование!$F11</f>
        <v>0.01622685185185185</v>
      </c>
      <c r="H11" s="38">
        <v>8</v>
      </c>
    </row>
    <row r="12" spans="1:8" ht="15">
      <c r="A12" s="35">
        <v>32</v>
      </c>
      <c r="B12" s="36" t="str">
        <f>LOOKUP(ориентирование!$A12,Команды!$A$4:$A$30,Команды!$B$4:$B$30)</f>
        <v>Республика Татарстан</v>
      </c>
      <c r="C12" s="35" t="s">
        <v>290</v>
      </c>
      <c r="D12" s="37">
        <v>35461</v>
      </c>
      <c r="E12" s="44">
        <v>0.017187499999999998</v>
      </c>
      <c r="F12" s="44"/>
      <c r="G12" s="44">
        <f>ориентирование!$E12+ориентирование!$F12</f>
        <v>0.017187499999999998</v>
      </c>
      <c r="H12" s="38">
        <v>9</v>
      </c>
    </row>
    <row r="13" spans="1:8" ht="15">
      <c r="A13" s="35">
        <v>10</v>
      </c>
      <c r="B13" s="36" t="str">
        <f>LOOKUP(ориентирование!$A13,Команды!$A$4:$A$30,Команды!$B$4:$B$30)</f>
        <v>Липецкая область</v>
      </c>
      <c r="C13" s="35" t="s">
        <v>107</v>
      </c>
      <c r="D13" s="37">
        <v>35130</v>
      </c>
      <c r="E13" s="44">
        <v>0.017870370370370373</v>
      </c>
      <c r="F13" s="44"/>
      <c r="G13" s="44">
        <f>ориентирование!$E13+ориентирование!$F13</f>
        <v>0.017870370370370373</v>
      </c>
      <c r="H13" s="38">
        <v>10</v>
      </c>
    </row>
    <row r="14" spans="1:8" ht="15">
      <c r="A14" s="35">
        <v>33</v>
      </c>
      <c r="B14" s="36" t="str">
        <f>LOOKUP(ориентирование!$A14,Команды!$A$4:$A$30,Команды!$B$4:$B$30)</f>
        <v>Одинцовский район М.О.</v>
      </c>
      <c r="C14" s="35" t="s">
        <v>556</v>
      </c>
      <c r="D14" s="37">
        <v>35299</v>
      </c>
      <c r="E14" s="44">
        <v>0.018187152777777778</v>
      </c>
      <c r="F14" s="44"/>
      <c r="G14" s="44">
        <f>ориентирование!$E14+ориентирование!$F14</f>
        <v>0.018187152777777778</v>
      </c>
      <c r="H14" s="38">
        <v>11</v>
      </c>
    </row>
    <row r="15" spans="1:8" ht="15">
      <c r="A15" s="35">
        <v>5</v>
      </c>
      <c r="B15" s="36" t="str">
        <f>LOOKUP(ориентирование!$A15,Команды!$A$4:$A$30,Команды!$B$4:$B$30)</f>
        <v>Рузский район М.О.</v>
      </c>
      <c r="C15" s="35" t="s">
        <v>21</v>
      </c>
      <c r="D15" s="37">
        <v>35207</v>
      </c>
      <c r="E15" s="44">
        <v>0.01832175925925926</v>
      </c>
      <c r="F15" s="44"/>
      <c r="G15" s="44">
        <f>ориентирование!$E15+ориентирование!$F15</f>
        <v>0.01832175925925926</v>
      </c>
      <c r="H15" s="38">
        <v>12</v>
      </c>
    </row>
    <row r="16" spans="1:8" ht="15">
      <c r="A16" s="35">
        <v>13</v>
      </c>
      <c r="B16" s="36" t="str">
        <f>LOOKUP(ориентирование!$A16,Команды!$A$4:$A$30,Команды!$B$4:$B$30)</f>
        <v>Тульская область"</v>
      </c>
      <c r="C16" s="35" t="s">
        <v>120</v>
      </c>
      <c r="D16" s="37">
        <v>35489</v>
      </c>
      <c r="E16" s="44">
        <v>0.01861111111111111</v>
      </c>
      <c r="F16" s="44"/>
      <c r="G16" s="44">
        <f>ориентирование!$E16+ориентирование!$F16</f>
        <v>0.01861111111111111</v>
      </c>
      <c r="H16" s="38">
        <v>13</v>
      </c>
    </row>
    <row r="17" spans="1:8" ht="15">
      <c r="A17" s="35">
        <v>9</v>
      </c>
      <c r="B17" s="36" t="str">
        <f>LOOKUP(ориентирование!$A17,Команды!$A$4:$A$30,Команды!$B$4:$B$30)</f>
        <v>Зендиковская школа Каширский район М.О.</v>
      </c>
      <c r="C17" s="35" t="s">
        <v>538</v>
      </c>
      <c r="D17" s="37">
        <v>35247</v>
      </c>
      <c r="E17" s="44">
        <v>0.015208333333333332</v>
      </c>
      <c r="F17" s="44">
        <v>0.003472222222222222</v>
      </c>
      <c r="G17" s="44">
        <f>ориентирование!$E17+ориентирование!$F17</f>
        <v>0.018680555555555554</v>
      </c>
      <c r="H17" s="38">
        <v>14</v>
      </c>
    </row>
    <row r="18" spans="1:8" ht="15">
      <c r="A18" s="35">
        <v>25</v>
      </c>
      <c r="B18" s="36" t="str">
        <f>LOOKUP(ориентирование!$A18,Команды!$A$4:$A$30,Команды!$B$4:$B$30)</f>
        <v>Воронежская область</v>
      </c>
      <c r="C18" s="35" t="s">
        <v>593</v>
      </c>
      <c r="D18" s="37">
        <v>35389</v>
      </c>
      <c r="E18" s="44">
        <v>0.019872685185185184</v>
      </c>
      <c r="F18" s="44"/>
      <c r="G18" s="44">
        <f>ориентирование!$E18+ориентирование!$F18</f>
        <v>0.019872685185185184</v>
      </c>
      <c r="H18" s="38">
        <v>15</v>
      </c>
    </row>
    <row r="19" spans="1:8" ht="15">
      <c r="A19" s="35">
        <v>30</v>
      </c>
      <c r="B19" s="36" t="str">
        <f>LOOKUP(ориентирование!$A19,Команды!$A$4:$A$30,Команды!$B$4:$B$30)</f>
        <v>Ярославская область</v>
      </c>
      <c r="C19" s="35" t="s">
        <v>283</v>
      </c>
      <c r="D19" s="37">
        <v>34809</v>
      </c>
      <c r="E19" s="44">
        <v>0.02005787037037037</v>
      </c>
      <c r="F19" s="44"/>
      <c r="G19" s="44">
        <f>ориентирование!$E19+ориентирование!$F19</f>
        <v>0.02005787037037037</v>
      </c>
      <c r="H19" s="38">
        <v>16</v>
      </c>
    </row>
    <row r="20" spans="1:8" ht="15">
      <c r="A20" s="35">
        <v>8</v>
      </c>
      <c r="B20" s="36" t="str">
        <f>LOOKUP(ориентирование!$A20,Команды!$A$4:$A$30,Команды!$B$4:$B$30)</f>
        <v>Клуб "Энергия" Шатурского района М.О.</v>
      </c>
      <c r="C20" s="35" t="s">
        <v>72</v>
      </c>
      <c r="D20" s="37">
        <v>35592</v>
      </c>
      <c r="E20" s="44">
        <v>0.020243055555555552</v>
      </c>
      <c r="F20" s="44"/>
      <c r="G20" s="44">
        <f>ориентирование!$E20+ориентирование!$F20</f>
        <v>0.020243055555555552</v>
      </c>
      <c r="H20" s="38">
        <v>17</v>
      </c>
    </row>
    <row r="21" spans="1:8" ht="15">
      <c r="A21" s="35">
        <v>31</v>
      </c>
      <c r="B21" s="36" t="str">
        <f>LOOKUP(ориентирование!$A21,Команды!$A$4:$A$30,Команды!$B$4:$B$30)</f>
        <v>Ступинский район М.О.</v>
      </c>
      <c r="C21" s="35" t="s">
        <v>516</v>
      </c>
      <c r="D21" s="37">
        <v>35388</v>
      </c>
      <c r="E21" s="44">
        <v>0.021180555555555553</v>
      </c>
      <c r="F21" s="44"/>
      <c r="G21" s="44">
        <f>ориентирование!$E21+ориентирование!$F21</f>
        <v>0.021180555555555553</v>
      </c>
      <c r="H21" s="38">
        <v>18</v>
      </c>
    </row>
    <row r="22" spans="1:8" ht="15">
      <c r="A22" s="35">
        <v>6</v>
      </c>
      <c r="B22" s="36" t="str">
        <f>LOOKUP(ориентирование!$A22,Команды!$A$4:$A$30,Команды!$B$4:$B$30)</f>
        <v>Городской округ Домодедово М.О.</v>
      </c>
      <c r="C22" s="35" t="s">
        <v>53</v>
      </c>
      <c r="D22" s="37">
        <v>35729</v>
      </c>
      <c r="E22" s="44">
        <v>0.021215277777777777</v>
      </c>
      <c r="F22" s="44"/>
      <c r="G22" s="44">
        <f>ориентирование!$E22+ориентирование!$F22</f>
        <v>0.021215277777777777</v>
      </c>
      <c r="H22" s="38">
        <v>19</v>
      </c>
    </row>
    <row r="23" spans="1:8" ht="15">
      <c r="A23" s="35">
        <v>23</v>
      </c>
      <c r="B23" s="36" t="str">
        <f>LOOKUP(ориентирование!$A23,Команды!$A$4:$A$30,Команды!$B$4:$B$30)</f>
        <v>Курская область</v>
      </c>
      <c r="C23" s="35" t="s">
        <v>258</v>
      </c>
      <c r="D23" s="37">
        <v>35717</v>
      </c>
      <c r="E23" s="44">
        <v>0.014606481481481482</v>
      </c>
      <c r="F23" s="44">
        <v>0.007291666666666666</v>
      </c>
      <c r="G23" s="44">
        <f>ориентирование!$E23+ориентирование!$F23</f>
        <v>0.02189814814814815</v>
      </c>
      <c r="H23" s="38">
        <v>20</v>
      </c>
    </row>
    <row r="24" spans="1:8" ht="15">
      <c r="A24" s="35">
        <v>37</v>
      </c>
      <c r="B24" s="36" t="str">
        <f>LOOKUP(ориентирование!$A24,Команды!$A$4:$A$30,Команды!$B$4:$B$30)</f>
        <v>г.Москва</v>
      </c>
      <c r="C24" s="35" t="s">
        <v>334</v>
      </c>
      <c r="D24" s="37">
        <v>35405</v>
      </c>
      <c r="E24" s="44">
        <v>0.01733796296296296</v>
      </c>
      <c r="F24" s="44">
        <v>0.010416666666666666</v>
      </c>
      <c r="G24" s="44">
        <f>ориентирование!$E24+ориентирование!$F24</f>
        <v>0.02775462962962963</v>
      </c>
      <c r="H24" s="38">
        <v>21</v>
      </c>
    </row>
    <row r="25" spans="1:8" ht="15">
      <c r="A25" s="35">
        <v>26</v>
      </c>
      <c r="B25" s="36" t="str">
        <f>LOOKUP(ориентирование!$A25,Команды!$A$4:$A$30,Команды!$B$4:$B$30)</f>
        <v>Клуб "Пересвет" ОМОН ГУВД по МО (г. Сергиев Посад)</v>
      </c>
      <c r="C25" s="35" t="s">
        <v>612</v>
      </c>
      <c r="D25" s="37">
        <v>35742</v>
      </c>
      <c r="E25" s="44">
        <v>0.028599537037037034</v>
      </c>
      <c r="F25" s="44"/>
      <c r="G25" s="44">
        <f>ориентирование!$E25+ориентирование!$F25</f>
        <v>0.028599537037037034</v>
      </c>
      <c r="H25" s="38">
        <v>22</v>
      </c>
    </row>
    <row r="26" spans="1:8" ht="15">
      <c r="A26" s="35">
        <v>20</v>
      </c>
      <c r="B26" s="36" t="str">
        <f>LOOKUP(ориентирование!$A26,Команды!$A$4:$A$30,Команды!$B$4:$B$30)</f>
        <v>Тверская область</v>
      </c>
      <c r="C26" s="35" t="s">
        <v>216</v>
      </c>
      <c r="D26" s="37">
        <v>36237</v>
      </c>
      <c r="E26" s="44">
        <v>0.029212962962962965</v>
      </c>
      <c r="F26" s="44"/>
      <c r="G26" s="44">
        <f>ориентирование!$E26+ориентирование!$F26</f>
        <v>0.029212962962962965</v>
      </c>
      <c r="H26" s="38">
        <v>23</v>
      </c>
    </row>
    <row r="27" spans="1:8" ht="15">
      <c r="A27" s="35">
        <v>7</v>
      </c>
      <c r="B27" s="36" t="str">
        <f>LOOKUP(ориентирование!$A27,Команды!$A$4:$A$30,Команды!$B$4:$B$30)</f>
        <v>Клинский район М.О.</v>
      </c>
      <c r="C27" s="35" t="s">
        <v>69</v>
      </c>
      <c r="D27" s="37">
        <v>35137</v>
      </c>
      <c r="E27" s="44">
        <v>0.030115740740740738</v>
      </c>
      <c r="F27" s="44"/>
      <c r="G27" s="44">
        <f>ориентирование!$E27+ориентирование!$F27</f>
        <v>0.030115740740740738</v>
      </c>
      <c r="H27" s="38">
        <v>24</v>
      </c>
    </row>
    <row r="28" spans="1:8" ht="15">
      <c r="A28" s="35">
        <v>24</v>
      </c>
      <c r="B28" s="36" t="str">
        <f>LOOKUP(ориентирование!$A28,Команды!$A$4:$A$30,Команды!$B$4:$B$30)</f>
        <v>Клуб "Русич" ОМСН КМ ГУВД по М.О.</v>
      </c>
      <c r="C28" s="35" t="s">
        <v>244</v>
      </c>
      <c r="D28" s="37">
        <v>35436</v>
      </c>
      <c r="E28" s="44">
        <v>0.02990740740740741</v>
      </c>
      <c r="F28" s="44">
        <v>0.003472222222222222</v>
      </c>
      <c r="G28" s="44">
        <f>ориентирование!$E28+ориентирование!$F28</f>
        <v>0.033379629629629634</v>
      </c>
      <c r="H28" s="38">
        <v>25</v>
      </c>
    </row>
    <row r="29" spans="1:8" ht="15">
      <c r="A29" s="35">
        <v>14</v>
      </c>
      <c r="B29" s="36" t="str">
        <f>LOOKUP(ориентирование!$A29,Команды!$A$4:$A$30,Команды!$B$4:$B$30)</f>
        <v>Клуб "Олимп" Шатурского района М.О.</v>
      </c>
      <c r="C29" s="35" t="s">
        <v>134</v>
      </c>
      <c r="D29" s="37">
        <v>35321</v>
      </c>
      <c r="E29" s="44">
        <v>0.03622685185185185</v>
      </c>
      <c r="F29" s="44">
        <v>0.00034722222222222224</v>
      </c>
      <c r="G29" s="44">
        <f>ориентирование!$E29+ориентирование!$F29</f>
        <v>0.03657407407407407</v>
      </c>
      <c r="H29" s="38">
        <v>26</v>
      </c>
    </row>
    <row r="30" spans="1:8" ht="15">
      <c r="A30" s="43">
        <v>36</v>
      </c>
      <c r="B30" s="50" t="str">
        <f>LOOKUP(ориентирование!$A30,Команды!$A$4:$A$30,Команды!$B$4:$B$30)</f>
        <v>Гимназия "Дмитров" М.О.</v>
      </c>
      <c r="C30" s="53" t="s">
        <v>308</v>
      </c>
      <c r="D30" s="52">
        <v>35798</v>
      </c>
      <c r="E30" s="51">
        <v>0.036631944444444446</v>
      </c>
      <c r="F30" s="51"/>
      <c r="G30" s="51">
        <f>ориентирование!$E30+ориентирование!$F30</f>
        <v>0.036631944444444446</v>
      </c>
      <c r="H30" s="38">
        <v>27</v>
      </c>
    </row>
    <row r="32" ht="15">
      <c r="B32" t="s">
        <v>624</v>
      </c>
    </row>
  </sheetData>
  <sheetProtection/>
  <mergeCells count="1">
    <mergeCell ref="B1:H1"/>
  </mergeCells>
  <printOptions/>
  <pageMargins left="0.7086614173228347" right="0.7086614173228347" top="0.7480314960629921" bottom="0.7480314960629921" header="0.31496062992125984" footer="0.31496062992125984"/>
  <pageSetup fitToHeight="6" fitToWidth="1" horizontalDpi="1200" verticalDpi="1200" orientation="landscape" paperSize="9" scale="94" r:id="rId2"/>
  <tableParts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F33"/>
  <sheetViews>
    <sheetView zoomScalePageLayoutView="0" workbookViewId="0" topLeftCell="B1">
      <selection activeCell="B35" sqref="B35"/>
    </sheetView>
  </sheetViews>
  <sheetFormatPr defaultColWidth="9.140625" defaultRowHeight="15" outlineLevelCol="1"/>
  <cols>
    <col min="1" max="1" width="9.140625" style="0" hidden="1" customWidth="1" outlineLevel="1"/>
    <col min="2" max="2" width="52.00390625" style="0" bestFit="1" customWidth="1" collapsed="1"/>
    <col min="3" max="3" width="8.28125" style="0" customWidth="1"/>
    <col min="4" max="4" width="8.140625" style="0" customWidth="1"/>
    <col min="5" max="5" width="7.28125" style="0" bestFit="1" customWidth="1" outlineLevel="1"/>
    <col min="6" max="6" width="6.7109375" style="0" customWidth="1"/>
  </cols>
  <sheetData>
    <row r="1" spans="2:6" ht="22.5">
      <c r="B1" s="66" t="s">
        <v>652</v>
      </c>
      <c r="C1" s="66"/>
      <c r="D1" s="66"/>
      <c r="E1" s="66"/>
      <c r="F1" s="66"/>
    </row>
    <row r="2" spans="2:6" ht="19.5">
      <c r="B2" s="18" t="s">
        <v>571</v>
      </c>
      <c r="C2" s="11"/>
      <c r="D2" s="11"/>
      <c r="E2" s="11"/>
      <c r="F2" s="17" t="s">
        <v>631</v>
      </c>
    </row>
    <row r="3" spans="1:6" ht="15">
      <c r="A3" t="s">
        <v>347</v>
      </c>
      <c r="B3" t="s">
        <v>325</v>
      </c>
      <c r="C3" t="s">
        <v>563</v>
      </c>
      <c r="D3" t="s">
        <v>564</v>
      </c>
      <c r="E3" t="s">
        <v>348</v>
      </c>
      <c r="F3" t="s">
        <v>566</v>
      </c>
    </row>
    <row r="4" spans="1:6" ht="15">
      <c r="A4" s="35">
        <v>23</v>
      </c>
      <c r="B4" s="36" t="str">
        <f>LOOKUP(Эстафета!$A4,Команды!$A$4:$A$30,Команды!$B$4:$B$30)</f>
        <v>Курская область</v>
      </c>
      <c r="C4" s="45">
        <v>0.003143518518518518</v>
      </c>
      <c r="D4" s="45"/>
      <c r="E4" s="45">
        <f>Эстафета!$C4+Эстафета!$D4</f>
        <v>0.003143518518518518</v>
      </c>
      <c r="F4" s="38">
        <v>1</v>
      </c>
    </row>
    <row r="5" spans="1:6" ht="15">
      <c r="A5" s="35">
        <v>16</v>
      </c>
      <c r="B5" s="36" t="str">
        <f>LOOKUP(Эстафета!$A5,Команды!$A$4:$A$30,Команды!$B$4:$B$30)</f>
        <v>Смоленская область</v>
      </c>
      <c r="C5" s="45">
        <v>0.003148148148148148</v>
      </c>
      <c r="D5" s="45"/>
      <c r="E5" s="45">
        <f>Эстафета!$C5+Эстафета!$D5</f>
        <v>0.003148148148148148</v>
      </c>
      <c r="F5" s="38">
        <v>2</v>
      </c>
    </row>
    <row r="6" spans="1:6" ht="15">
      <c r="A6" s="35">
        <v>5</v>
      </c>
      <c r="B6" s="36" t="str">
        <f>LOOKUP(Эстафета!$A6,Команды!$A$4:$A$30,Команды!$B$4:$B$30)</f>
        <v>Рузский район М.О.</v>
      </c>
      <c r="C6" s="45">
        <v>0.00326712962962963</v>
      </c>
      <c r="D6" s="45"/>
      <c r="E6" s="45">
        <f>Эстафета!$C6+Эстафета!$D6</f>
        <v>0.00326712962962963</v>
      </c>
      <c r="F6" s="38">
        <v>3</v>
      </c>
    </row>
    <row r="7" spans="1:6" ht="15">
      <c r="A7" s="35">
        <v>15</v>
      </c>
      <c r="B7" s="36" t="str">
        <f>LOOKUP(Эстафета!$A7,Команды!$A$4:$A$30,Команды!$B$4:$B$30)</f>
        <v>Тамбовская область </v>
      </c>
      <c r="C7" s="45">
        <v>0.003309953703703704</v>
      </c>
      <c r="D7" s="45"/>
      <c r="E7" s="45">
        <f>Эстафета!$C7+Эстафета!$D7</f>
        <v>0.003309953703703704</v>
      </c>
      <c r="F7" s="38">
        <v>4</v>
      </c>
    </row>
    <row r="8" spans="1:6" ht="15">
      <c r="A8" s="35">
        <v>33</v>
      </c>
      <c r="B8" s="36" t="str">
        <f>LOOKUP(Эстафета!$A8,Команды!$A$4:$A$30,Команды!$B$4:$B$30)</f>
        <v>Одинцовский район М.О.</v>
      </c>
      <c r="C8" s="45">
        <v>0.0033248842592592596</v>
      </c>
      <c r="D8" s="45"/>
      <c r="E8" s="45">
        <f>Эстафета!$C8+Эстафета!$D8</f>
        <v>0.0033248842592592596</v>
      </c>
      <c r="F8" s="38">
        <v>5</v>
      </c>
    </row>
    <row r="9" spans="1:6" ht="15">
      <c r="A9" s="35">
        <v>37</v>
      </c>
      <c r="B9" s="36" t="str">
        <f>LOOKUP(Эстафета!$A9,Команды!$A$4:$A$30,Команды!$B$4:$B$30)</f>
        <v>г.Москва</v>
      </c>
      <c r="C9" s="45">
        <v>0.0033318287037037036</v>
      </c>
      <c r="D9" s="45"/>
      <c r="E9" s="45">
        <f>Эстафета!$C9+Эстафета!$D9</f>
        <v>0.0033318287037037036</v>
      </c>
      <c r="F9" s="38">
        <v>6</v>
      </c>
    </row>
    <row r="10" spans="1:6" ht="15">
      <c r="A10" s="35">
        <v>17</v>
      </c>
      <c r="B10" s="36" t="str">
        <f>LOOKUP(Эстафета!$A10,Команды!$A$4:$A$30,Команды!$B$4:$B$30)</f>
        <v>Клуб "Юные помощники милиции" г.Истры М.О.</v>
      </c>
      <c r="C10" s="45">
        <v>0.0033671296296296296</v>
      </c>
      <c r="D10" s="45"/>
      <c r="E10" s="45">
        <f>Эстафета!$C10+Эстафета!$D10</f>
        <v>0.0033671296296296296</v>
      </c>
      <c r="F10" s="38">
        <v>7</v>
      </c>
    </row>
    <row r="11" spans="1:6" ht="15">
      <c r="A11" s="35">
        <v>34</v>
      </c>
      <c r="B11" s="36" t="str">
        <f>LOOKUP(Эстафета!$A11,Команды!$A$4:$A$30,Команды!$B$4:$B$30)</f>
        <v>Ивановская область</v>
      </c>
      <c r="C11" s="45">
        <v>0.0033929398148148143</v>
      </c>
      <c r="D11" s="45"/>
      <c r="E11" s="45">
        <f>Эстафета!$C11+Эстафета!$D11</f>
        <v>0.0033929398148148143</v>
      </c>
      <c r="F11" s="38">
        <v>8</v>
      </c>
    </row>
    <row r="12" spans="1:6" ht="15">
      <c r="A12" s="35">
        <v>9</v>
      </c>
      <c r="B12" s="36" t="str">
        <f>LOOKUP(Эстафета!$A12,Команды!$A$4:$A$30,Команды!$B$4:$B$30)</f>
        <v>Зендиковская школа Каширский район М.О.</v>
      </c>
      <c r="C12" s="45">
        <v>0.0034009259259259257</v>
      </c>
      <c r="D12" s="45"/>
      <c r="E12" s="45">
        <f>Эстафета!$C12+Эстафета!$D12</f>
        <v>0.0034009259259259257</v>
      </c>
      <c r="F12" s="38">
        <v>9</v>
      </c>
    </row>
    <row r="13" spans="1:6" ht="15">
      <c r="A13" s="35">
        <v>20</v>
      </c>
      <c r="B13" s="36" t="str">
        <f>LOOKUP(Эстафета!$A13,Команды!$A$4:$A$30,Команды!$B$4:$B$30)</f>
        <v>Тверская область</v>
      </c>
      <c r="C13" s="45">
        <v>0.0034256944444444443</v>
      </c>
      <c r="D13" s="45"/>
      <c r="E13" s="45">
        <f>Эстафета!$C13+Эстафета!$D13</f>
        <v>0.0034256944444444443</v>
      </c>
      <c r="F13" s="38">
        <v>10</v>
      </c>
    </row>
    <row r="14" spans="1:6" ht="15">
      <c r="A14" s="35">
        <v>30</v>
      </c>
      <c r="B14" s="36" t="str">
        <f>LOOKUP(Эстафета!$A14,Команды!$A$4:$A$30,Команды!$B$4:$B$30)</f>
        <v>Ярославская область</v>
      </c>
      <c r="C14" s="45">
        <v>0.0034667824074074076</v>
      </c>
      <c r="D14" s="45"/>
      <c r="E14" s="45">
        <f>Эстафета!$C14+Эстафета!$D14</f>
        <v>0.0034667824074074076</v>
      </c>
      <c r="F14" s="38">
        <v>11</v>
      </c>
    </row>
    <row r="15" spans="1:6" ht="15">
      <c r="A15" s="35">
        <v>4</v>
      </c>
      <c r="B15" s="36" t="str">
        <f>LOOKUP(Эстафета!$A15,Команды!$A$4:$A$30,Команды!$B$4:$B$30)</f>
        <v>Клуб "Добрыня" ОДОН ВВ МВД РФ</v>
      </c>
      <c r="C15" s="45">
        <v>0.0034699074074074072</v>
      </c>
      <c r="D15" s="45"/>
      <c r="E15" s="45">
        <f>Эстафета!$C15+Эстафета!$D15</f>
        <v>0.0034699074074074072</v>
      </c>
      <c r="F15" s="38">
        <v>12</v>
      </c>
    </row>
    <row r="16" spans="1:6" ht="15">
      <c r="A16" s="35">
        <v>32</v>
      </c>
      <c r="B16" s="36" t="str">
        <f>LOOKUP(Эстафета!$A16,Команды!$A$4:$A$30,Команды!$B$4:$B$30)</f>
        <v>Республика Татарстан</v>
      </c>
      <c r="C16" s="45">
        <v>0.0034993055555555554</v>
      </c>
      <c r="D16" s="45"/>
      <c r="E16" s="45">
        <f>Эстафета!$C16+Эстафета!$D16</f>
        <v>0.0034993055555555554</v>
      </c>
      <c r="F16" s="38">
        <v>13</v>
      </c>
    </row>
    <row r="17" spans="1:6" ht="15">
      <c r="A17" s="35">
        <v>13</v>
      </c>
      <c r="B17" s="36" t="str">
        <f>LOOKUP(Эстафета!$A17,Команды!$A$4:$A$30,Команды!$B$4:$B$30)</f>
        <v>Тульская область"</v>
      </c>
      <c r="C17" s="45">
        <v>0.003505787037037037</v>
      </c>
      <c r="D17" s="45"/>
      <c r="E17" s="45">
        <f>Эстафета!$C17+Эстафета!$D17</f>
        <v>0.003505787037037037</v>
      </c>
      <c r="F17" s="38">
        <v>14</v>
      </c>
    </row>
    <row r="18" spans="1:6" ht="15">
      <c r="A18" s="35">
        <v>25</v>
      </c>
      <c r="B18" s="36" t="str">
        <f>LOOKUP(Эстафета!$A18,Команды!$A$4:$A$30,Команды!$B$4:$B$30)</f>
        <v>Воронежская область</v>
      </c>
      <c r="C18" s="45">
        <v>0.003516898148148148</v>
      </c>
      <c r="D18" s="45"/>
      <c r="E18" s="45">
        <f>Эстафета!$C18+Эстафета!$D18</f>
        <v>0.003516898148148148</v>
      </c>
      <c r="F18" s="38">
        <v>15</v>
      </c>
    </row>
    <row r="19" spans="1:6" ht="15">
      <c r="A19" s="35">
        <v>22</v>
      </c>
      <c r="B19" s="36" t="str">
        <f>LOOKUP(Эстафета!$A19,Команды!$A$4:$A$30,Команды!$B$4:$B$30)</f>
        <v>Воскресенский район М.О.</v>
      </c>
      <c r="C19" s="45">
        <v>0.003519212962962963</v>
      </c>
      <c r="D19" s="45"/>
      <c r="E19" s="45">
        <f>Эстафета!$C19+Эстафета!$D19</f>
        <v>0.003519212962962963</v>
      </c>
      <c r="F19" s="38">
        <v>16</v>
      </c>
    </row>
    <row r="20" spans="1:6" ht="15">
      <c r="A20" s="35">
        <v>31</v>
      </c>
      <c r="B20" s="36" t="str">
        <f>LOOKUP(Эстафета!$A20,Команды!$A$4:$A$30,Команды!$B$4:$B$30)</f>
        <v>Ступинский район М.О.</v>
      </c>
      <c r="C20" s="45">
        <v>0.0036833333333333336</v>
      </c>
      <c r="D20" s="45"/>
      <c r="E20" s="45">
        <f>Эстафета!$C20+Эстафета!$D20</f>
        <v>0.0036833333333333336</v>
      </c>
      <c r="F20" s="38">
        <v>17</v>
      </c>
    </row>
    <row r="21" spans="1:6" ht="15">
      <c r="A21" s="35">
        <v>8</v>
      </c>
      <c r="B21" s="36" t="str">
        <f>LOOKUP(Эстафета!$A21,Команды!$A$4:$A$30,Команды!$B$4:$B$30)</f>
        <v>Клуб "Энергия" Шатурского района М.О.</v>
      </c>
      <c r="C21" s="45">
        <v>0.0037291666666666667</v>
      </c>
      <c r="D21" s="45"/>
      <c r="E21" s="45">
        <f>Эстафета!$C21+Эстафета!$D21</f>
        <v>0.0037291666666666667</v>
      </c>
      <c r="F21" s="38">
        <v>18</v>
      </c>
    </row>
    <row r="22" spans="1:6" ht="15">
      <c r="A22" s="35">
        <v>6</v>
      </c>
      <c r="B22" s="36" t="str">
        <f>LOOKUP(Эстафета!$A22,Команды!$A$4:$A$30,Команды!$B$4:$B$30)</f>
        <v>Городской округ Домодедово М.О.</v>
      </c>
      <c r="C22" s="45">
        <v>0.003730671296296296</v>
      </c>
      <c r="D22" s="45"/>
      <c r="E22" s="45">
        <f>Эстафета!$C22+Эстафета!$D22</f>
        <v>0.003730671296296296</v>
      </c>
      <c r="F22" s="38">
        <v>19</v>
      </c>
    </row>
    <row r="23" spans="1:6" ht="15">
      <c r="A23" s="35">
        <v>14</v>
      </c>
      <c r="B23" s="36" t="str">
        <f>LOOKUP(Эстафета!$A23,Команды!$A$4:$A$30,Команды!$B$4:$B$30)</f>
        <v>Клуб "Олимп" Шатурского района М.О.</v>
      </c>
      <c r="C23" s="45">
        <v>0.0037343750000000003</v>
      </c>
      <c r="D23" s="45"/>
      <c r="E23" s="45">
        <f>Эстафета!$C23+Эстафета!$D23</f>
        <v>0.0037343750000000003</v>
      </c>
      <c r="F23" s="38">
        <v>20</v>
      </c>
    </row>
    <row r="24" spans="1:6" ht="15">
      <c r="A24" s="35">
        <v>24</v>
      </c>
      <c r="B24" s="36" t="str">
        <f>LOOKUP(Эстафета!$A24,Команды!$A$4:$A$30,Команды!$B$4:$B$30)</f>
        <v>Клуб "Русич" ОМСН КМ ГУВД по М.О.</v>
      </c>
      <c r="C24" s="45">
        <v>0.003755324074074074</v>
      </c>
      <c r="D24" s="45"/>
      <c r="E24" s="45">
        <f>Эстафета!$C24+Эстафета!$D24</f>
        <v>0.003755324074074074</v>
      </c>
      <c r="F24" s="38">
        <v>21</v>
      </c>
    </row>
    <row r="25" spans="1:6" ht="15">
      <c r="A25" s="35">
        <v>10</v>
      </c>
      <c r="B25" s="36" t="str">
        <f>LOOKUP(Эстафета!$A25,Команды!$A$4:$A$30,Команды!$B$4:$B$30)</f>
        <v>Липецкая область</v>
      </c>
      <c r="C25" s="45">
        <v>0.0037759259259259256</v>
      </c>
      <c r="D25" s="45"/>
      <c r="E25" s="45">
        <f>Эстафета!$C25+Эстафета!$D25</f>
        <v>0.0037759259259259256</v>
      </c>
      <c r="F25" s="38">
        <v>22</v>
      </c>
    </row>
    <row r="26" spans="1:6" ht="15">
      <c r="A26" s="35">
        <v>7</v>
      </c>
      <c r="B26" s="36" t="str">
        <f>LOOKUP(Эстафета!$A26,Команды!$A$4:$A$30,Команды!$B$4:$B$30)</f>
        <v>Клинский район М.О.</v>
      </c>
      <c r="C26" s="45">
        <v>0.003833101851851852</v>
      </c>
      <c r="D26" s="45"/>
      <c r="E26" s="45">
        <f>Эстафета!$C26+Эстафета!$D26</f>
        <v>0.003833101851851852</v>
      </c>
      <c r="F26" s="38">
        <v>23</v>
      </c>
    </row>
    <row r="27" spans="1:6" ht="15">
      <c r="A27" s="35">
        <v>35</v>
      </c>
      <c r="B27" s="36" t="str">
        <f>LOOKUP(Эстафета!$A27,Команды!$A$4:$A$30,Команды!$B$4:$B$30)</f>
        <v>Пушкинский район М.О.</v>
      </c>
      <c r="C27" s="45">
        <v>0.004031481481481481</v>
      </c>
      <c r="D27" s="45"/>
      <c r="E27" s="45">
        <f>Эстафета!$C27+Эстафета!$D27</f>
        <v>0.004031481481481481</v>
      </c>
      <c r="F27" s="38">
        <v>24</v>
      </c>
    </row>
    <row r="28" spans="1:6" ht="15">
      <c r="A28" s="35">
        <v>26</v>
      </c>
      <c r="B28" s="36" t="str">
        <f>LOOKUP(Эстафета!$A28,Команды!$A$4:$A$30,Команды!$B$4:$B$30)</f>
        <v>Клуб "Пересвет" ОМОН ГУВД по МО (г. Сергиев Посад)</v>
      </c>
      <c r="C28" s="45">
        <v>0.004041898148148148</v>
      </c>
      <c r="D28" s="45"/>
      <c r="E28" s="45">
        <f>Эстафета!$C28+Эстафета!$D28</f>
        <v>0.004041898148148148</v>
      </c>
      <c r="F28" s="38">
        <v>25</v>
      </c>
    </row>
    <row r="29" spans="1:6" ht="15">
      <c r="A29" s="35">
        <v>36</v>
      </c>
      <c r="B29" s="36" t="str">
        <f>LOOKUP(Эстафета!$A29,Команды!$A$4:$A$30,Команды!$B$4:$B$30)</f>
        <v>Гимназия "Дмитров" М.О.</v>
      </c>
      <c r="C29" s="45">
        <v>0.004144907407407407</v>
      </c>
      <c r="D29" s="45"/>
      <c r="E29" s="45">
        <f>Эстафета!$C29+Эстафета!$D29</f>
        <v>0.004144907407407407</v>
      </c>
      <c r="F29" s="38">
        <v>26</v>
      </c>
    </row>
    <row r="30" spans="1:6" ht="15">
      <c r="A30" s="35">
        <v>12</v>
      </c>
      <c r="B30" s="36" t="str">
        <f>LOOKUP(Эстафета!$A30,Команды!$A$4:$A$30,Команды!$B$4:$B$30)</f>
        <v>Владимирская область</v>
      </c>
      <c r="C30" s="45">
        <v>0.004238194444444445</v>
      </c>
      <c r="D30" s="45"/>
      <c r="E30" s="45">
        <f>Эстафета!$C30+Эстафета!$D30</f>
        <v>0.004238194444444445</v>
      </c>
      <c r="F30" s="38">
        <v>27</v>
      </c>
    </row>
    <row r="33" ht="15">
      <c r="B33" t="s">
        <v>624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B33"/>
  <sheetViews>
    <sheetView zoomScalePageLayoutView="0" workbookViewId="0" topLeftCell="B1">
      <selection activeCell="B13" sqref="B13"/>
    </sheetView>
  </sheetViews>
  <sheetFormatPr defaultColWidth="9.140625" defaultRowHeight="15" outlineLevelCol="1"/>
  <cols>
    <col min="1" max="1" width="3.140625" style="0" hidden="1" customWidth="1" outlineLevel="1"/>
    <col min="2" max="2" width="50.7109375" style="0" customWidth="1" collapsed="1"/>
    <col min="3" max="3" width="4.00390625" style="0" customWidth="1" outlineLevel="1"/>
    <col min="4" max="4" width="3.00390625" style="0" customWidth="1"/>
    <col min="5" max="5" width="4.00390625" style="0" bestFit="1" customWidth="1" outlineLevel="1"/>
    <col min="6" max="6" width="3.00390625" style="0" customWidth="1"/>
    <col min="7" max="7" width="3.00390625" style="0" bestFit="1" customWidth="1" outlineLevel="1"/>
    <col min="8" max="8" width="3.00390625" style="0" customWidth="1"/>
    <col min="9" max="9" width="7.140625" style="16" bestFit="1" customWidth="1" outlineLevel="1"/>
    <col min="10" max="10" width="3.00390625" style="0" customWidth="1"/>
    <col min="11" max="11" width="7.140625" style="0" hidden="1" customWidth="1" outlineLevel="1"/>
    <col min="12" max="12" width="3.00390625" style="0" hidden="1" customWidth="1"/>
    <col min="13" max="13" width="7.140625" style="0" customWidth="1" outlineLevel="1"/>
    <col min="14" max="14" width="3.00390625" style="0" customWidth="1"/>
    <col min="15" max="15" width="8.140625" style="0" bestFit="1" customWidth="1" outlineLevel="1"/>
    <col min="16" max="16" width="3.00390625" style="0" customWidth="1"/>
    <col min="17" max="17" width="3.00390625" style="0" customWidth="1" outlineLevel="1"/>
    <col min="18" max="18" width="3.00390625" style="0" customWidth="1"/>
    <col min="19" max="19" width="7.140625" style="0" bestFit="1" customWidth="1" outlineLevel="1"/>
    <col min="20" max="20" width="3.00390625" style="0" customWidth="1"/>
    <col min="21" max="21" width="8.140625" style="0" bestFit="1" customWidth="1" outlineLevel="1"/>
    <col min="22" max="22" width="3.00390625" style="0" customWidth="1"/>
    <col min="23" max="23" width="8.140625" style="0" bestFit="1" customWidth="1" outlineLevel="1"/>
    <col min="24" max="24" width="3.00390625" style="0" customWidth="1"/>
    <col min="25" max="25" width="7.140625" style="0" bestFit="1" customWidth="1" outlineLevel="1"/>
    <col min="26" max="26" width="3.00390625" style="0" customWidth="1"/>
    <col min="27" max="27" width="5.7109375" style="3" customWidth="1"/>
    <col min="28" max="28" width="5.421875" style="0" customWidth="1"/>
  </cols>
  <sheetData>
    <row r="1" spans="2:28" ht="22.5">
      <c r="B1" s="64" t="s">
        <v>638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</row>
    <row r="2" spans="2:28" ht="22.5">
      <c r="B2" s="18" t="s">
        <v>571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17" t="s">
        <v>637</v>
      </c>
    </row>
    <row r="3" spans="1:28" ht="87.75" customHeight="1">
      <c r="A3" t="s">
        <v>0</v>
      </c>
      <c r="B3" t="s">
        <v>325</v>
      </c>
      <c r="C3" s="39" t="s">
        <v>349</v>
      </c>
      <c r="D3" s="41" t="s">
        <v>350</v>
      </c>
      <c r="E3" s="39" t="s">
        <v>351</v>
      </c>
      <c r="F3" s="40" t="s">
        <v>314</v>
      </c>
      <c r="G3" s="2" t="s">
        <v>352</v>
      </c>
      <c r="H3" s="2" t="s">
        <v>315</v>
      </c>
      <c r="I3" s="42" t="s">
        <v>354</v>
      </c>
      <c r="J3" s="40" t="s">
        <v>316</v>
      </c>
      <c r="K3" s="2" t="s">
        <v>353</v>
      </c>
      <c r="L3" s="2" t="s">
        <v>317</v>
      </c>
      <c r="M3" s="39" t="s">
        <v>355</v>
      </c>
      <c r="N3" s="40" t="s">
        <v>318</v>
      </c>
      <c r="O3" s="2" t="s">
        <v>356</v>
      </c>
      <c r="P3" s="2" t="s">
        <v>319</v>
      </c>
      <c r="Q3" s="39" t="s">
        <v>357</v>
      </c>
      <c r="R3" s="40" t="s">
        <v>320</v>
      </c>
      <c r="S3" s="2" t="s">
        <v>358</v>
      </c>
      <c r="T3" s="2" t="s">
        <v>321</v>
      </c>
      <c r="U3" s="39" t="s">
        <v>359</v>
      </c>
      <c r="V3" s="40" t="s">
        <v>322</v>
      </c>
      <c r="W3" s="2" t="s">
        <v>360</v>
      </c>
      <c r="X3" s="2" t="s">
        <v>324</v>
      </c>
      <c r="Y3" s="39" t="s">
        <v>361</v>
      </c>
      <c r="Z3" s="40" t="s">
        <v>362</v>
      </c>
      <c r="AA3" s="59" t="s">
        <v>348</v>
      </c>
      <c r="AB3" s="60" t="s">
        <v>566</v>
      </c>
    </row>
    <row r="4" spans="1:28" ht="15">
      <c r="A4">
        <v>4</v>
      </c>
      <c r="B4" t="s">
        <v>365</v>
      </c>
      <c r="C4" s="29">
        <f>SUMIF('стрельба-пневматика'!$A$4:$A$57,Команды!$A4,'стрельба-пневматика'!$H$4:$H$57)</f>
        <v>136</v>
      </c>
      <c r="D4" s="48">
        <v>8</v>
      </c>
      <c r="E4" s="29">
        <f>SUMIF('стрельба-лук'!$A$4:$A$57,Команды!$A4,'стрельба-лук'!$F$4:$F$57)</f>
        <v>27</v>
      </c>
      <c r="F4" s="48">
        <v>26</v>
      </c>
      <c r="G4" s="29">
        <f>SUMIF('стрельба-АК'!$A$4:$A$30,Команды!$A4,'стрельба-АК'!$E$4:$E$30)</f>
        <v>47</v>
      </c>
      <c r="H4" s="48">
        <v>21</v>
      </c>
      <c r="I4" s="30">
        <f>SUMIF('сборка разборка АК'!$A$4:$A$57,Команды!$A4,'сборка разборка АК'!$J$4:$J$57)</f>
        <v>0.001630324074074074</v>
      </c>
      <c r="J4" s="48">
        <v>21</v>
      </c>
      <c r="K4" s="30" t="e">
        <f>SUMIF(#REF!,Команды!$A4,#REF!)</f>
        <v>#REF!</v>
      </c>
      <c r="L4" s="49"/>
      <c r="M4" s="30">
        <f>SUMIF('полоса Штурм'!$A$4:$A$111,Команды!$A4,'полоса Штурм'!$F$4:$F$111)</f>
        <v>0.002789351851851852</v>
      </c>
      <c r="N4" s="48">
        <v>23</v>
      </c>
      <c r="O4" s="30">
        <f>SUMIF(плавание!$A$4:$A$57,Команды!$A4,плавание!$H$4:$H$57)</f>
        <v>0.0014828703703703705</v>
      </c>
      <c r="P4" s="48">
        <v>23</v>
      </c>
      <c r="Q4" s="29">
        <f>SUMIF(подтягивание!$A$4:$A$57,Команды!$A4,подтягивание!$E$4:$E$57)</f>
        <v>35</v>
      </c>
      <c r="R4" s="48">
        <v>16</v>
      </c>
      <c r="S4" s="31">
        <f>SUMIF(ролики!$A$4:$A$30,Команды!$A4,ролики!$G$4:$G$30)</f>
        <v>0.000838425925925926</v>
      </c>
      <c r="T4" s="48">
        <v>15</v>
      </c>
      <c r="U4" s="30">
        <f>SUMIF(ориентирование!$A$4:$A$30,Команды!$A4,ориентирование!$G$4:$G$30)</f>
        <v>0.01542824074074074</v>
      </c>
      <c r="V4" s="48">
        <v>6</v>
      </c>
      <c r="W4" s="30">
        <f>SUMIF(ПДД!$A$4:$A$30,Команды!$A4,ПДД!$H$4:$H$30)</f>
        <v>0.04908564814814814</v>
      </c>
      <c r="X4" s="48">
        <v>14</v>
      </c>
      <c r="Y4" s="30">
        <f>SUMIF(Эстафета!$A$4:$A$30,Команды!$A4,Эстафета!$E$4:$E$30)</f>
        <v>0.0034699074074074072</v>
      </c>
      <c r="Z4" s="48">
        <v>12</v>
      </c>
      <c r="AA4" s="32">
        <f>Команды!$D4+F4+Команды!$H4+Команды!$J4+Команды!$L4+Команды!$N4+Команды!$P4+Команды!$R4+Команды!$T4+Команды!$V4+Команды!$X4+Команды!$Z4</f>
        <v>185</v>
      </c>
      <c r="AB4" s="55">
        <v>19</v>
      </c>
    </row>
    <row r="5" spans="1:28" ht="18.75">
      <c r="A5">
        <v>5</v>
      </c>
      <c r="B5" s="62" t="s">
        <v>366</v>
      </c>
      <c r="C5" s="29">
        <f>SUMIF('стрельба-пневматика'!$A$4:$A$57,Команды!$A5,'стрельба-пневматика'!$H$4:$H$57)</f>
        <v>154</v>
      </c>
      <c r="D5" s="48">
        <v>4</v>
      </c>
      <c r="E5" s="29">
        <f>SUMIF('стрельба-лук'!$A$4:$A$57,Команды!$A5,'стрельба-лук'!$F$4:$F$57)</f>
        <v>75</v>
      </c>
      <c r="F5" s="48">
        <v>11</v>
      </c>
      <c r="G5" s="29">
        <f>SUMIF('стрельба-АК'!$A$4:$A$30,Команды!$A5,'стрельба-АК'!$E$4:$E$30)</f>
        <v>85</v>
      </c>
      <c r="H5" s="48">
        <v>6</v>
      </c>
      <c r="I5" s="30">
        <f>SUMIF('сборка разборка АК'!$A$4:$A$57,Команды!$A5,'сборка разборка АК'!$J$4:$J$57)</f>
        <v>0.0011224537037037036</v>
      </c>
      <c r="J5" s="48">
        <v>4</v>
      </c>
      <c r="K5" s="30" t="e">
        <f>SUMIF(#REF!,Команды!$A5,#REF!)</f>
        <v>#REF!</v>
      </c>
      <c r="L5" s="49"/>
      <c r="M5" s="30">
        <f>SUMIF('полоса Штурм'!$A$4:$A$111,Команды!$A5,'полоса Штурм'!$F$4:$F$111)</f>
        <v>0.0012186342592592594</v>
      </c>
      <c r="N5" s="48">
        <v>6</v>
      </c>
      <c r="O5" s="30">
        <f>SUMIF(плавание!$A$4:$A$57,Команды!$A5,плавание!$H$4:$H$57)</f>
        <v>0.000690625</v>
      </c>
      <c r="P5" s="48">
        <v>2</v>
      </c>
      <c r="Q5" s="29">
        <f>SUMIF(подтягивание!$A$4:$A$57,Команды!$A5,подтягивание!$E$4:$E$57)</f>
        <v>34</v>
      </c>
      <c r="R5" s="48">
        <v>18</v>
      </c>
      <c r="S5" s="31">
        <f>SUMIF(ролики!$A$4:$A$30,Команды!$A5,ролики!$G$4:$G$30)</f>
        <v>0.0008946759259259259</v>
      </c>
      <c r="T5" s="48">
        <v>17</v>
      </c>
      <c r="U5" s="30">
        <f>SUMIF(ориентирование!$A$4:$A$30,Команды!$A5,ориентирование!$G$4:$G$30)</f>
        <v>0.01832175925925926</v>
      </c>
      <c r="V5" s="48">
        <v>12</v>
      </c>
      <c r="W5" s="30">
        <f>SUMIF(ПДД!$A$4:$A$30,Команды!$A5,ПДД!$H$4:$H$30)</f>
        <v>0.007604166666666665</v>
      </c>
      <c r="X5" s="48">
        <v>8</v>
      </c>
      <c r="Y5" s="30">
        <f>SUMIF(Эстафета!$A$4:$A$30,Команды!$A5,Эстафета!$E$4:$E$30)</f>
        <v>0.00326712962962963</v>
      </c>
      <c r="Z5" s="48">
        <v>3</v>
      </c>
      <c r="AA5" s="32">
        <f>Команды!$D5+F5+Команды!$H5+Команды!$J5+Команды!$L5+Команды!$N5+Команды!$P5+Команды!$R5+Команды!$T5+Команды!$V5+Команды!$X5+Команды!$Z5</f>
        <v>91</v>
      </c>
      <c r="AB5" s="61">
        <v>1</v>
      </c>
    </row>
    <row r="6" spans="1:28" ht="15">
      <c r="A6">
        <v>6</v>
      </c>
      <c r="B6" t="s">
        <v>367</v>
      </c>
      <c r="C6" s="29">
        <f>SUMIF('стрельба-пневматика'!$A$4:$A$57,Команды!$A6,'стрельба-пневматика'!$H$4:$H$57)</f>
        <v>107</v>
      </c>
      <c r="D6" s="48">
        <v>19</v>
      </c>
      <c r="E6" s="29">
        <f>SUMIF('стрельба-лук'!$A$4:$A$57,Команды!$A6,'стрельба-лук'!$F$4:$F$57)</f>
        <v>69</v>
      </c>
      <c r="F6" s="48">
        <v>13</v>
      </c>
      <c r="G6" s="29">
        <f>SUMIF('стрельба-АК'!$A$4:$A$30,Команды!$A6,'стрельба-АК'!$E$4:$E$30)</f>
        <v>39</v>
      </c>
      <c r="H6" s="48">
        <v>22</v>
      </c>
      <c r="I6" s="30">
        <f>SUMIF('сборка разборка АК'!$A$4:$A$57,Команды!$A6,'сборка разборка АК'!$J$4:$J$57)</f>
        <v>0.0024266203703703706</v>
      </c>
      <c r="J6" s="48">
        <v>24</v>
      </c>
      <c r="K6" s="30" t="e">
        <f>SUMIF(#REF!,Команды!$A6,#REF!)</f>
        <v>#REF!</v>
      </c>
      <c r="L6" s="49"/>
      <c r="M6" s="30">
        <f>SUMIF('полоса Штурм'!$A$4:$A$111,Команды!$A6,'полоса Штурм'!$F$4:$F$111)</f>
        <v>0.0024074074074074076</v>
      </c>
      <c r="N6" s="48">
        <v>21</v>
      </c>
      <c r="O6" s="30">
        <f>SUMIF(плавание!$A$4:$A$57,Команды!$A6,плавание!$H$4:$H$57)</f>
        <v>0.0012966435185185186</v>
      </c>
      <c r="P6" s="48">
        <v>20</v>
      </c>
      <c r="Q6" s="29">
        <f>SUMIF(подтягивание!$A$4:$A$57,Команды!$A6,подтягивание!$E$4:$E$57)</f>
        <v>25</v>
      </c>
      <c r="R6" s="48">
        <v>25</v>
      </c>
      <c r="S6" s="31">
        <f>SUMIF(ролики!$A$4:$A$30,Команды!$A6,ролики!$G$4:$G$30)</f>
        <v>0.0007899305555555555</v>
      </c>
      <c r="T6" s="48">
        <v>12</v>
      </c>
      <c r="U6" s="30">
        <f>SUMIF(ориентирование!$A$4:$A$30,Команды!$A6,ориентирование!$G$4:$G$30)</f>
        <v>0.021215277777777777</v>
      </c>
      <c r="V6" s="48">
        <v>19</v>
      </c>
      <c r="W6" s="30">
        <f>SUMIF(ПДД!$A$4:$A$30,Команды!$A6,ПДД!$H$4:$H$30)</f>
        <v>0.04736111111111111</v>
      </c>
      <c r="X6" s="48">
        <v>14</v>
      </c>
      <c r="Y6" s="30">
        <f>SUMIF(Эстафета!$A$4:$A$30,Команды!$A6,Эстафета!$E$4:$E$30)</f>
        <v>0.003730671296296296</v>
      </c>
      <c r="Z6" s="48">
        <v>19</v>
      </c>
      <c r="AA6" s="32">
        <f>Команды!$D6+F6+Команды!$H6+Команды!$J6+Команды!$L6+Команды!$N6+Команды!$P6+Команды!$R6+Команды!$T6+Команды!$V6+Команды!$X6+Команды!$Z6</f>
        <v>208</v>
      </c>
      <c r="AB6" s="55">
        <v>27</v>
      </c>
    </row>
    <row r="7" spans="1:28" ht="15">
      <c r="A7">
        <v>7</v>
      </c>
      <c r="B7" t="s">
        <v>368</v>
      </c>
      <c r="C7" s="29">
        <f>SUMIF('стрельба-пневматика'!$A$4:$A$57,Команды!$A7,'стрельба-пневматика'!$H$4:$H$57)</f>
        <v>87</v>
      </c>
      <c r="D7" s="48">
        <v>22</v>
      </c>
      <c r="E7" s="29">
        <f>SUMIF('стрельба-лук'!$A$4:$A$57,Команды!$A7,'стрельба-лук'!$F$4:$F$57)</f>
        <v>55</v>
      </c>
      <c r="F7" s="48">
        <v>22</v>
      </c>
      <c r="G7" s="29">
        <f>SUMIF('стрельба-АК'!$A$4:$A$30,Команды!$A7,'стрельба-АК'!$E$4:$E$30)</f>
        <v>78</v>
      </c>
      <c r="H7" s="48">
        <v>10</v>
      </c>
      <c r="I7" s="30">
        <f>SUMIF('сборка разборка АК'!$A$4:$A$57,Команды!$A7,'сборка разборка АК'!$J$4:$J$57)</f>
        <v>0.0013914351851851852</v>
      </c>
      <c r="J7" s="48">
        <v>15</v>
      </c>
      <c r="K7" s="30" t="e">
        <f>SUMIF(#REF!,Команды!$A7,#REF!)</f>
        <v>#REF!</v>
      </c>
      <c r="L7" s="49"/>
      <c r="M7" s="30">
        <f>SUMIF('полоса Штурм'!$A$4:$A$111,Команды!$A7,'полоса Штурм'!$F$4:$F$111)</f>
        <v>0.001828703703703704</v>
      </c>
      <c r="N7" s="48">
        <v>18</v>
      </c>
      <c r="O7" s="30">
        <f>SUMIF(плавание!$A$4:$A$57,Команды!$A7,плавание!$H$4:$H$57)</f>
        <v>0.0012353009259259257</v>
      </c>
      <c r="P7" s="48">
        <v>18</v>
      </c>
      <c r="Q7" s="29">
        <f>SUMIF(подтягивание!$A$4:$A$57,Команды!$A7,подтягивание!$E$4:$E$57)</f>
        <v>75</v>
      </c>
      <c r="R7" s="48">
        <v>1</v>
      </c>
      <c r="S7" s="31">
        <f>SUMIF(ролики!$A$4:$A$30,Команды!$A7,ролики!$G$4:$G$30)</f>
        <v>0.001065162037037037</v>
      </c>
      <c r="T7" s="48">
        <v>26</v>
      </c>
      <c r="U7" s="30">
        <f>SUMIF(ориентирование!$A$4:$A$30,Команды!$A7,ориентирование!$G$4:$G$30)</f>
        <v>0.030115740740740738</v>
      </c>
      <c r="V7" s="48">
        <v>24</v>
      </c>
      <c r="W7" s="30">
        <f>SUMIF(ПДД!$A$4:$A$30,Команды!$A7,ПДД!$H$4:$H$30)</f>
        <v>0.04767361111111111</v>
      </c>
      <c r="X7" s="48">
        <v>14</v>
      </c>
      <c r="Y7" s="30">
        <f>SUMIF(Эстафета!$A$4:$A$30,Команды!$A7,Эстафета!$E$4:$E$30)</f>
        <v>0.003833101851851852</v>
      </c>
      <c r="Z7" s="48">
        <v>23</v>
      </c>
      <c r="AA7" s="32">
        <f>Команды!$D7+F7+Команды!$H7+Команды!$J7+Команды!$L7+Команды!$N7+Команды!$P7+Команды!$R7+Команды!$T7+Команды!$V7+Команды!$X7+Команды!$Z7</f>
        <v>193</v>
      </c>
      <c r="AB7" s="55">
        <v>23</v>
      </c>
    </row>
    <row r="8" spans="1:28" ht="15">
      <c r="A8">
        <v>8</v>
      </c>
      <c r="B8" t="s">
        <v>369</v>
      </c>
      <c r="C8" s="29">
        <f>SUMIF('стрельба-пневматика'!$A$4:$A$57,Команды!$A8,'стрельба-пневматика'!$H$4:$H$57)</f>
        <v>76</v>
      </c>
      <c r="D8" s="48">
        <v>27</v>
      </c>
      <c r="E8" s="29">
        <f>SUMIF('стрельба-лук'!$A$4:$A$57,Команды!$A8,'стрельба-лук'!$F$4:$F$57)</f>
        <v>79</v>
      </c>
      <c r="F8" s="48">
        <v>9</v>
      </c>
      <c r="G8" s="29">
        <f>SUMIF('стрельба-АК'!$A$4:$A$30,Команды!$A8,'стрельба-АК'!$E$4:$E$30)</f>
        <v>77</v>
      </c>
      <c r="H8" s="48">
        <v>11</v>
      </c>
      <c r="I8" s="30">
        <f>SUMIF('сборка разборка АК'!$A$4:$A$57,Команды!$A8,'сборка разборка АК'!$J$4:$J$57)</f>
        <v>0.001635300925925926</v>
      </c>
      <c r="J8" s="48">
        <v>22</v>
      </c>
      <c r="K8" s="30" t="e">
        <f>SUMIF(#REF!,Команды!$A8,#REF!)</f>
        <v>#REF!</v>
      </c>
      <c r="L8" s="49"/>
      <c r="M8" s="30">
        <f>SUMIF('полоса Штурм'!$A$4:$A$111,Команды!$A8,'полоса Штурм'!$F$4:$F$111)</f>
        <v>0.002789351851851852</v>
      </c>
      <c r="N8" s="48">
        <v>24</v>
      </c>
      <c r="O8" s="30">
        <f>SUMIF(плавание!$A$4:$A$57,Команды!$A8,плавание!$H$4:$H$57)</f>
        <v>0.000728587962962963</v>
      </c>
      <c r="P8" s="48">
        <v>4</v>
      </c>
      <c r="Q8" s="29">
        <f>SUMIF(подтягивание!$A$4:$A$57,Команды!$A8,подтягивание!$E$4:$E$57)</f>
        <v>42</v>
      </c>
      <c r="R8" s="48">
        <v>10</v>
      </c>
      <c r="S8" s="31">
        <f>SUMIF(ролики!$A$4:$A$30,Команды!$A8,ролики!$G$4:$G$30)</f>
        <v>0.0009270833333333334</v>
      </c>
      <c r="T8" s="48">
        <v>20</v>
      </c>
      <c r="U8" s="30">
        <f>SUMIF(ориентирование!$A$4:$A$30,Команды!$A8,ориентирование!$G$4:$G$30)</f>
        <v>0.020243055555555552</v>
      </c>
      <c r="V8" s="48">
        <v>17</v>
      </c>
      <c r="W8" s="30">
        <f>SUMIF(ПДД!$A$4:$A$30,Команды!$A8,ПДД!$H$4:$H$30)</f>
        <v>0.047129629629629625</v>
      </c>
      <c r="X8" s="48">
        <v>14</v>
      </c>
      <c r="Y8" s="30">
        <f>SUMIF(Эстафета!$A$4:$A$30,Команды!$A8,Эстафета!$E$4:$E$30)</f>
        <v>0.0037291666666666667</v>
      </c>
      <c r="Z8" s="48">
        <v>18</v>
      </c>
      <c r="AA8" s="32">
        <f>Команды!$D8+F8+Команды!$H8+Команды!$J8+Команды!$L8+Команды!$N8+Команды!$P8+Команды!$R8+Команды!$T8+Команды!$V8+Команды!$X8+Команды!$Z8</f>
        <v>176</v>
      </c>
      <c r="AB8" s="55">
        <v>18</v>
      </c>
    </row>
    <row r="9" spans="1:28" ht="15">
      <c r="A9">
        <v>9</v>
      </c>
      <c r="B9" t="s">
        <v>370</v>
      </c>
      <c r="C9" s="29">
        <f>SUMIF('стрельба-пневматика'!$A$4:$A$57,Команды!$A9,'стрельба-пневматика'!$H$4:$H$57)</f>
        <v>109</v>
      </c>
      <c r="D9" s="48">
        <v>17</v>
      </c>
      <c r="E9" s="29">
        <f>SUMIF('стрельба-лук'!$A$4:$A$57,Команды!$A9,'стрельба-лук'!$F$4:$F$57)</f>
        <v>67</v>
      </c>
      <c r="F9" s="48">
        <v>14</v>
      </c>
      <c r="G9" s="29">
        <f>SUMIF('стрельба-АК'!$A$4:$A$30,Команды!$A9,'стрельба-АК'!$E$4:$E$30)</f>
        <v>88</v>
      </c>
      <c r="H9" s="48">
        <v>3</v>
      </c>
      <c r="I9" s="30">
        <f>SUMIF('сборка разборка АК'!$A$4:$A$57,Команды!$A9,'сборка разборка АК'!$J$4:$J$57)</f>
        <v>0.0014101851851851851</v>
      </c>
      <c r="J9" s="48">
        <v>16</v>
      </c>
      <c r="K9" s="30" t="e">
        <f>SUMIF(#REF!,Команды!$A9,#REF!)</f>
        <v>#REF!</v>
      </c>
      <c r="L9" s="49"/>
      <c r="M9" s="30">
        <f>SUMIF('полоса Штурм'!$A$4:$A$111,Команды!$A9,'полоса Штурм'!$F$4:$F$111)</f>
        <v>0.0011337962962962964</v>
      </c>
      <c r="N9" s="48">
        <v>4</v>
      </c>
      <c r="O9" s="30">
        <f>SUMIF(плавание!$A$4:$A$57,Команды!$A9,плавание!$H$4:$H$57)</f>
        <v>0.00745636574074074</v>
      </c>
      <c r="P9" s="48">
        <v>26</v>
      </c>
      <c r="Q9" s="29">
        <f>SUMIF(подтягивание!$A$4:$A$57,Команды!$A9,подтягивание!$E$4:$E$57)</f>
        <v>40</v>
      </c>
      <c r="R9" s="48">
        <v>12</v>
      </c>
      <c r="S9" s="31">
        <f>SUMIF(ролики!$A$4:$A$30,Команды!$A9,ролики!$G$4:$G$30)</f>
        <v>0.0009054398148148148</v>
      </c>
      <c r="T9" s="48">
        <v>19</v>
      </c>
      <c r="U9" s="30">
        <f>SUMIF(ориентирование!$A$4:$A$30,Команды!$A9,ориентирование!$G$4:$G$30)</f>
        <v>0.018680555555555554</v>
      </c>
      <c r="V9" s="48">
        <v>14</v>
      </c>
      <c r="W9" s="30">
        <f>SUMIF(ПДД!$A$4:$A$30,Команды!$A9,ПДД!$H$4:$H$30)</f>
        <v>0.007361111111111111</v>
      </c>
      <c r="X9" s="48">
        <v>7</v>
      </c>
      <c r="Y9" s="30">
        <f>SUMIF(Эстафета!$A$4:$A$30,Команды!$A9,Эстафета!$E$4:$E$30)</f>
        <v>0.0034009259259259257</v>
      </c>
      <c r="Z9" s="48">
        <v>9</v>
      </c>
      <c r="AA9" s="32">
        <f>Команды!$D9+F9+Команды!$H9+Команды!$J9+Команды!$L9+Команды!$N9+Команды!$P9+Команды!$R9+Команды!$T9+Команды!$V9+Команды!$X9+Команды!$Z9</f>
        <v>141</v>
      </c>
      <c r="AB9" s="55">
        <v>12</v>
      </c>
    </row>
    <row r="10" spans="1:28" ht="15">
      <c r="A10">
        <v>10</v>
      </c>
      <c r="B10" t="s">
        <v>371</v>
      </c>
      <c r="C10" s="29">
        <f>SUMIF('стрельба-пневматика'!$A$4:$A$57,Команды!$A10,'стрельба-пневматика'!$H$4:$H$57)</f>
        <v>97</v>
      </c>
      <c r="D10" s="48">
        <v>21</v>
      </c>
      <c r="E10" s="29">
        <f>SUMIF('стрельба-лук'!$A$4:$A$57,Команды!$A10,'стрельба-лук'!$F$4:$F$57)</f>
        <v>64</v>
      </c>
      <c r="F10" s="48">
        <v>17</v>
      </c>
      <c r="G10" s="29">
        <f>SUMIF('стрельба-АК'!$A$4:$A$30,Команды!$A10,'стрельба-АК'!$E$4:$E$30)</f>
        <v>49</v>
      </c>
      <c r="H10" s="48">
        <v>20</v>
      </c>
      <c r="I10" s="30">
        <f>SUMIF('сборка разборка АК'!$A$4:$A$57,Команды!$A10,'сборка разборка АК'!$J$4:$J$57)</f>
        <v>0.0013517361111111113</v>
      </c>
      <c r="J10" s="48">
        <v>14</v>
      </c>
      <c r="K10" s="30" t="e">
        <f>SUMIF(#REF!,Команды!$A10,#REF!)</f>
        <v>#REF!</v>
      </c>
      <c r="L10" s="49"/>
      <c r="M10" s="30">
        <f>SUMIF('полоса Штурм'!$A$4:$A$111,Команды!$A10,'полоса Штурм'!$F$4:$F$111)</f>
        <v>0.0034953703703703705</v>
      </c>
      <c r="N10" s="48">
        <v>26</v>
      </c>
      <c r="O10" s="30">
        <f>SUMIF(плавание!$A$4:$A$57,Команды!$A10,плавание!$H$4:$H$57)</f>
        <v>0.0008085648148148148</v>
      </c>
      <c r="P10" s="48">
        <v>9</v>
      </c>
      <c r="Q10" s="29">
        <f>SUMIF(подтягивание!$A$4:$A$57,Команды!$A10,подтягивание!$E$4:$E$57)</f>
        <v>35</v>
      </c>
      <c r="R10" s="48">
        <v>15</v>
      </c>
      <c r="S10" s="31">
        <f>SUMIF(ролики!$A$4:$A$30,Команды!$A10,ролики!$G$4:$G$30)</f>
        <v>0.0007449074074074075</v>
      </c>
      <c r="T10" s="48">
        <v>7</v>
      </c>
      <c r="U10" s="30">
        <f>SUMIF(ориентирование!$A$4:$A$30,Команды!$A10,ориентирование!$G$4:$G$30)</f>
        <v>0.017870370370370373</v>
      </c>
      <c r="V10" s="48">
        <v>10</v>
      </c>
      <c r="W10" s="30">
        <f>SUMIF(ПДД!$A$4:$A$30,Команды!$A10,ПДД!$H$4:$H$30)</f>
        <v>0.0028125</v>
      </c>
      <c r="X10" s="48">
        <v>1</v>
      </c>
      <c r="Y10" s="30">
        <f>SUMIF(Эстафета!$A$4:$A$30,Команды!$A10,Эстафета!$E$4:$E$30)</f>
        <v>0.0037759259259259256</v>
      </c>
      <c r="Z10" s="48">
        <v>22</v>
      </c>
      <c r="AA10" s="32">
        <f>Команды!$D10+F10+Команды!$H10+Команды!$J10+Команды!$L10+Команды!$N10+Команды!$P10+Команды!$R10+Команды!$T10+Команды!$V10+Команды!$X10+Команды!$Z10</f>
        <v>162</v>
      </c>
      <c r="AB10" s="55">
        <v>16</v>
      </c>
    </row>
    <row r="11" spans="1:28" ht="15">
      <c r="A11">
        <v>12</v>
      </c>
      <c r="B11" t="s">
        <v>372</v>
      </c>
      <c r="C11" s="29">
        <f>SUMIF('стрельба-пневматика'!$A$4:$A$57,Команды!$A11,'стрельба-пневматика'!$H$4:$H$57)</f>
        <v>111</v>
      </c>
      <c r="D11" s="48">
        <v>16</v>
      </c>
      <c r="E11" s="29">
        <f>SUMIF('стрельба-лук'!$A$4:$A$57,Команды!$A11,'стрельба-лук'!$F$4:$F$57)</f>
        <v>77</v>
      </c>
      <c r="F11" s="48">
        <v>10</v>
      </c>
      <c r="G11" s="29">
        <f>SUMIF('стрельба-АК'!$A$4:$A$30,Команды!$A11,'стрельба-АК'!$E$4:$E$30)</f>
        <v>32</v>
      </c>
      <c r="H11" s="48">
        <v>23</v>
      </c>
      <c r="I11" s="30">
        <f>SUMIF('сборка разборка АК'!$A$4:$A$57,Команды!$A11,'сборка разборка АК'!$J$4:$J$57)</f>
        <v>0.0012457175925925925</v>
      </c>
      <c r="J11" s="48">
        <v>10</v>
      </c>
      <c r="K11" s="30" t="e">
        <f>SUMIF(#REF!,Команды!$A11,#REF!)</f>
        <v>#REF!</v>
      </c>
      <c r="L11" s="49"/>
      <c r="M11" s="30">
        <f>SUMIF('полоса Штурм'!$A$4:$A$111,Команды!$A11,'полоса Штурм'!$F$4:$F$111)</f>
        <v>0.005555555555555557</v>
      </c>
      <c r="N11" s="48">
        <v>27</v>
      </c>
      <c r="O11" s="30">
        <f>SUMIF(плавание!$A$4:$A$57,Команды!$A11,плавание!$H$4:$H$57)</f>
        <v>0.0012221064814814816</v>
      </c>
      <c r="P11" s="48">
        <v>17</v>
      </c>
      <c r="Q11" s="29">
        <f>SUMIF(подтягивание!$A$4:$A$57,Команды!$A11,подтягивание!$E$4:$E$57)</f>
        <v>19</v>
      </c>
      <c r="R11" s="48">
        <v>27</v>
      </c>
      <c r="S11" s="31">
        <f>SUMIF(ролики!$A$4:$A$30,Команды!$A11,ролики!$G$4:$G$30)</f>
        <v>0.0009760416666666666</v>
      </c>
      <c r="T11" s="48">
        <v>23</v>
      </c>
      <c r="U11" s="30">
        <f>SUMIF(ориентирование!$A$4:$A$30,Команды!$A11,ориентирование!$G$4:$G$30)</f>
        <v>0.01615740740740741</v>
      </c>
      <c r="V11" s="48">
        <v>7</v>
      </c>
      <c r="W11" s="30">
        <f>SUMIF(ПДД!$A$4:$A$30,Команды!$A11,ПДД!$H$4:$H$30)</f>
        <v>0.007719907407407409</v>
      </c>
      <c r="X11" s="48">
        <v>9</v>
      </c>
      <c r="Y11" s="30">
        <f>SUMIF(Эстафета!$A$4:$A$30,Команды!$A11,Эстафета!$E$4:$E$30)</f>
        <v>0.004238194444444445</v>
      </c>
      <c r="Z11" s="48">
        <v>27</v>
      </c>
      <c r="AA11" s="32">
        <f>Команды!$D11+F11+Команды!$H11+Команды!$J11+Команды!$L11+Команды!$N11+Команды!$P11+Команды!$R11+Команды!$T11+Команды!$V11+Команды!$X11+Команды!$Z11</f>
        <v>196</v>
      </c>
      <c r="AB11" s="55">
        <v>25</v>
      </c>
    </row>
    <row r="12" spans="1:28" ht="15">
      <c r="A12">
        <v>13</v>
      </c>
      <c r="B12" t="s">
        <v>373</v>
      </c>
      <c r="C12" s="29">
        <f>SUMIF('стрельба-пневматика'!$A$4:$A$57,Команды!$A12,'стрельба-пневматика'!$H$4:$H$57)</f>
        <v>145</v>
      </c>
      <c r="D12" s="48">
        <v>6</v>
      </c>
      <c r="E12" s="29">
        <f>SUMIF('стрельба-лук'!$A$4:$A$57,Команды!$A12,'стрельба-лук'!$F$4:$F$57)</f>
        <v>58</v>
      </c>
      <c r="F12" s="48">
        <v>20</v>
      </c>
      <c r="G12" s="29">
        <f>SUMIF('стрельба-АК'!$A$4:$A$30,Команды!$A12,'стрельба-АК'!$E$4:$E$30)</f>
        <v>79</v>
      </c>
      <c r="H12" s="48">
        <v>9</v>
      </c>
      <c r="I12" s="30">
        <f>SUMIF('сборка разборка АК'!$A$4:$A$57,Команды!$A12,'сборка разборка АК'!$J$4:$J$57)</f>
        <v>0.001548611111111111</v>
      </c>
      <c r="J12" s="48">
        <v>19</v>
      </c>
      <c r="K12" s="30" t="e">
        <f>SUMIF(#REF!,Команды!$A12,#REF!)</f>
        <v>#REF!</v>
      </c>
      <c r="L12" s="49"/>
      <c r="M12" s="30">
        <f>SUMIF('полоса Штурм'!$A$4:$A$111,Команды!$A12,'полоса Штурм'!$F$4:$F$111)</f>
        <v>0.0010052083333333332</v>
      </c>
      <c r="N12" s="48">
        <v>1</v>
      </c>
      <c r="O12" s="30">
        <f>SUMIF(плавание!$A$4:$A$57,Команды!$A12,плавание!$H$4:$H$57)</f>
        <v>0.0008053240740740742</v>
      </c>
      <c r="P12" s="48">
        <v>8</v>
      </c>
      <c r="Q12" s="29">
        <f>SUMIF(подтягивание!$A$4:$A$57,Команды!$A12,подтягивание!$E$4:$E$57)</f>
        <v>37</v>
      </c>
      <c r="R12" s="48">
        <v>14</v>
      </c>
      <c r="S12" s="31">
        <f>SUMIF(ролики!$A$4:$A$30,Команды!$A12,ролики!$G$4:$G$30)</f>
        <v>0.0006978009259259259</v>
      </c>
      <c r="T12" s="48">
        <v>3</v>
      </c>
      <c r="U12" s="30">
        <f>SUMIF(ориентирование!$A$4:$A$30,Команды!$A12,ориентирование!$G$4:$G$30)</f>
        <v>0.01861111111111111</v>
      </c>
      <c r="V12" s="48">
        <v>13</v>
      </c>
      <c r="W12" s="30">
        <f>SUMIF(ПДД!$A$4:$A$30,Команды!$A12,ПДД!$H$4:$H$30)</f>
        <v>0.006006944444444444</v>
      </c>
      <c r="X12" s="48">
        <v>6</v>
      </c>
      <c r="Y12" s="30">
        <f>SUMIF(Эстафета!$A$4:$A$30,Команды!$A12,Эстафета!$E$4:$E$30)</f>
        <v>0.003505787037037037</v>
      </c>
      <c r="Z12" s="48">
        <v>14</v>
      </c>
      <c r="AA12" s="32">
        <f>Команды!$D12+F12+Команды!$H12+Команды!$J12+Команды!$L12+Команды!$N12+Команды!$P12+Команды!$R12+Команды!$T12+Команды!$V12+Команды!$X12+Команды!$Z12</f>
        <v>113</v>
      </c>
      <c r="AB12" s="55">
        <v>6</v>
      </c>
    </row>
    <row r="13" spans="1:28" ht="15">
      <c r="A13">
        <v>14</v>
      </c>
      <c r="B13" t="s">
        <v>374</v>
      </c>
      <c r="C13" s="29">
        <f>SUMIF('стрельба-пневматика'!$A$4:$A$57,Команды!$A13,'стрельба-пневматика'!$H$4:$H$57)</f>
        <v>115</v>
      </c>
      <c r="D13" s="48">
        <v>13</v>
      </c>
      <c r="E13" s="29">
        <f>SUMIF('стрельба-лук'!$A$4:$A$57,Команды!$A13,'стрельба-лук'!$F$4:$F$57)</f>
        <v>31</v>
      </c>
      <c r="F13" s="48">
        <v>25</v>
      </c>
      <c r="G13" s="29">
        <f>SUMIF('стрельба-АК'!$A$4:$A$30,Команды!$A13,'стрельба-АК'!$E$4:$E$30)</f>
        <v>61</v>
      </c>
      <c r="H13" s="48">
        <v>17</v>
      </c>
      <c r="I13" s="30">
        <f>SUMIF('сборка разборка АК'!$A$4:$A$57,Команды!$A13,'сборка разборка АК'!$J$4:$J$57)</f>
        <v>0.0013206018518518519</v>
      </c>
      <c r="J13" s="48">
        <v>13</v>
      </c>
      <c r="K13" s="30" t="e">
        <f>SUMIF(#REF!,Команды!$A13,#REF!)</f>
        <v>#REF!</v>
      </c>
      <c r="L13" s="49"/>
      <c r="M13" s="30">
        <f>SUMIF('полоса Штурм'!$A$4:$A$111,Команды!$A13,'полоса Штурм'!$F$4:$F$111)</f>
        <v>0.0010715277777777776</v>
      </c>
      <c r="N13" s="48">
        <v>3</v>
      </c>
      <c r="O13" s="30">
        <f>SUMIF(плавание!$A$4:$A$57,Команды!$A13,плавание!$H$4:$H$57)</f>
        <v>0.0013947916666666668</v>
      </c>
      <c r="P13" s="48">
        <v>21</v>
      </c>
      <c r="Q13" s="29">
        <f>SUMIF(подтягивание!$A$4:$A$57,Команды!$A13,подтягивание!$E$4:$E$57)</f>
        <v>41</v>
      </c>
      <c r="R13" s="48">
        <v>11</v>
      </c>
      <c r="S13" s="31">
        <f>SUMIF(ролики!$A$4:$A$30,Команды!$A13,ролики!$G$4:$G$30)</f>
        <v>0.0010622685185185186</v>
      </c>
      <c r="T13" s="48">
        <v>25</v>
      </c>
      <c r="U13" s="30">
        <f>SUMIF(ориентирование!$A$4:$A$30,Команды!$A13,ориентирование!$G$4:$G$30)</f>
        <v>0.03657407407407407</v>
      </c>
      <c r="V13" s="48">
        <v>26</v>
      </c>
      <c r="W13" s="30">
        <f>SUMIF(ПДД!$A$4:$A$30,Команды!$A13,ПДД!$H$4:$H$30)</f>
        <v>0.051412037037037034</v>
      </c>
      <c r="X13" s="48">
        <v>14</v>
      </c>
      <c r="Y13" s="30">
        <f>SUMIF(Эстафета!$A$4:$A$30,Команды!$A13,Эстафета!$E$4:$E$30)</f>
        <v>0.0037343750000000003</v>
      </c>
      <c r="Z13" s="48">
        <v>20</v>
      </c>
      <c r="AA13" s="32">
        <f>Команды!$D13+F13+Команды!$H13+Команды!$J13+Команды!$L13+Команды!$N13+Команды!$P13+Команды!$R13+Команды!$T13+Команды!$V13+Команды!$X13+Команды!$Z13</f>
        <v>188</v>
      </c>
      <c r="AB13" s="55">
        <v>21</v>
      </c>
    </row>
    <row r="14" spans="1:28" ht="15">
      <c r="A14">
        <v>15</v>
      </c>
      <c r="B14" t="s">
        <v>375</v>
      </c>
      <c r="C14" s="29">
        <f>SUMIF('стрельба-пневматика'!$A$4:$A$57,Команды!$A14,'стрельба-пневматика'!$H$4:$H$57)</f>
        <v>136</v>
      </c>
      <c r="D14" s="48">
        <v>9</v>
      </c>
      <c r="E14" s="29">
        <f>SUMIF('стрельба-лук'!$A$4:$A$57,Команды!$A14,'стрельба-лук'!$F$4:$F$57)</f>
        <v>67</v>
      </c>
      <c r="F14" s="48">
        <v>16</v>
      </c>
      <c r="G14" s="29">
        <f>SUMIF('стрельба-АК'!$A$4:$A$30,Команды!$A14,'стрельба-АК'!$E$4:$E$30)</f>
        <v>7</v>
      </c>
      <c r="H14" s="48">
        <v>27</v>
      </c>
      <c r="I14" s="30">
        <f>SUMIF('сборка разборка АК'!$A$4:$A$57,Команды!$A14,'сборка разборка АК'!$J$4:$J$57)</f>
        <v>0.001595138888888889</v>
      </c>
      <c r="J14" s="48">
        <v>20</v>
      </c>
      <c r="K14" s="30" t="e">
        <f>SUMIF(#REF!,Команды!$A14,#REF!)</f>
        <v>#REF!</v>
      </c>
      <c r="L14" s="49"/>
      <c r="M14" s="30">
        <f>SUMIF('полоса Штурм'!$A$4:$A$111,Команды!$A14,'полоса Штурм'!$F$4:$F$111)</f>
        <v>0.0021759259259259258</v>
      </c>
      <c r="N14" s="48">
        <v>20</v>
      </c>
      <c r="O14" s="30">
        <f>SUMIF(плавание!$A$4:$A$57,Команды!$A14,плавание!$H$4:$H$57)</f>
        <v>0.0007677083333333334</v>
      </c>
      <c r="P14" s="48">
        <v>6</v>
      </c>
      <c r="Q14" s="29">
        <f>SUMIF(подтягивание!$A$4:$A$57,Команды!$A14,подтягивание!$E$4:$E$57)</f>
        <v>51</v>
      </c>
      <c r="R14" s="48">
        <v>7</v>
      </c>
      <c r="S14" s="31">
        <f>SUMIF(ролики!$A$4:$A$30,Команды!$A14,ролики!$G$4:$G$30)</f>
        <v>0.0009631944444444446</v>
      </c>
      <c r="T14" s="48">
        <v>22</v>
      </c>
      <c r="U14" s="30">
        <f>SUMIF(ориентирование!$A$4:$A$30,Команды!$A14,ориентирование!$G$4:$G$30)</f>
        <v>0.014490740740740742</v>
      </c>
      <c r="V14" s="48">
        <v>5</v>
      </c>
      <c r="W14" s="30">
        <f>SUMIF(ПДД!$A$4:$A$30,Команды!$A14,ПДД!$H$4:$H$30)</f>
        <v>0.047997685185185185</v>
      </c>
      <c r="X14" s="48">
        <v>14</v>
      </c>
      <c r="Y14" s="30">
        <f>SUMIF(Эстафета!$A$4:$A$30,Команды!$A14,Эстафета!$E$4:$E$30)</f>
        <v>0.003309953703703704</v>
      </c>
      <c r="Z14" s="48">
        <v>4</v>
      </c>
      <c r="AA14" s="32">
        <f>Команды!$D14+F14+Команды!$H14+Команды!$J14+Команды!$L14+Команды!$N14+Команды!$P14+Команды!$R14+Команды!$T14+Команды!$V14+Команды!$X14+Команды!$Z14</f>
        <v>150</v>
      </c>
      <c r="AB14" s="55">
        <v>15</v>
      </c>
    </row>
    <row r="15" spans="1:28" ht="18.75">
      <c r="A15">
        <v>16</v>
      </c>
      <c r="B15" s="62" t="s">
        <v>376</v>
      </c>
      <c r="C15" s="29">
        <f>SUMIF('стрельба-пневматика'!$A$4:$A$57,Команды!$A15,'стрельба-пневматика'!$H$4:$H$57)</f>
        <v>130</v>
      </c>
      <c r="D15" s="48">
        <v>10</v>
      </c>
      <c r="E15" s="29">
        <f>SUMIF('стрельба-лук'!$A$4:$A$57,Команды!$A15,'стрельба-лук'!$F$4:$F$57)</f>
        <v>113</v>
      </c>
      <c r="F15" s="48">
        <v>4</v>
      </c>
      <c r="G15" s="29">
        <f>SUMIF('стрельба-АК'!$A$4:$A$30,Команды!$A15,'стрельба-АК'!$E$4:$E$30)</f>
        <v>85</v>
      </c>
      <c r="H15" s="48">
        <v>5</v>
      </c>
      <c r="I15" s="30">
        <f>SUMIF('сборка разборка АК'!$A$4:$A$57,Команды!$A15,'сборка разборка АК'!$J$4:$J$57)</f>
        <v>0.0012708333333333335</v>
      </c>
      <c r="J15" s="48">
        <v>11</v>
      </c>
      <c r="K15" s="30" t="e">
        <f>SUMIF(#REF!,Команды!$A15,#REF!)</f>
        <v>#REF!</v>
      </c>
      <c r="L15" s="49"/>
      <c r="M15" s="30">
        <f>SUMIF('полоса Штурм'!$A$4:$A$111,Команды!$A15,'полоса Штурм'!$F$4:$F$111)</f>
        <v>0.0021209490740740737</v>
      </c>
      <c r="N15" s="48">
        <v>19</v>
      </c>
      <c r="O15" s="30">
        <f>SUMIF(плавание!$A$4:$A$57,Команды!$A15,плавание!$H$4:$H$57)</f>
        <v>0.001455324074074074</v>
      </c>
      <c r="P15" s="48">
        <v>22</v>
      </c>
      <c r="Q15" s="29">
        <f>SUMIF(подтягивание!$A$4:$A$57,Команды!$A15,подтягивание!$E$4:$E$57)</f>
        <v>70</v>
      </c>
      <c r="R15" s="48">
        <v>3</v>
      </c>
      <c r="S15" s="31">
        <f>SUMIF(ролики!$A$4:$A$30,Команды!$A15,ролики!$G$4:$G$30)</f>
        <v>0.0006722222222222222</v>
      </c>
      <c r="T15" s="48">
        <v>2</v>
      </c>
      <c r="U15" s="30">
        <f>SUMIF(ориентирование!$A$4:$A$30,Команды!$A15,ориентирование!$G$4:$G$30)</f>
        <v>0.013356481481481483</v>
      </c>
      <c r="V15" s="48">
        <v>3</v>
      </c>
      <c r="W15" s="30">
        <f>SUMIF(ПДД!$A$4:$A$30,Команды!$A15,ПДД!$H$4:$H$30)</f>
        <v>0.05474537037037037</v>
      </c>
      <c r="X15" s="48">
        <v>14</v>
      </c>
      <c r="Y15" s="30">
        <f>SUMIF(Эстафета!$A$4:$A$30,Команды!$A15,Эстафета!$E$4:$E$30)</f>
        <v>0.003148148148148148</v>
      </c>
      <c r="Z15" s="48">
        <v>2</v>
      </c>
      <c r="AA15" s="32">
        <f>Команды!$D15+F15+Команды!$H15+Команды!$J15+Команды!$L15+Команды!$N15+Команды!$P15+Команды!$R15+Команды!$T15+Команды!$V15+Команды!$X15+Команды!$Z15</f>
        <v>95</v>
      </c>
      <c r="AB15" s="61">
        <v>2</v>
      </c>
    </row>
    <row r="16" spans="1:28" ht="15">
      <c r="A16">
        <v>17</v>
      </c>
      <c r="B16" t="s">
        <v>377</v>
      </c>
      <c r="C16" s="29">
        <f>SUMIF('стрельба-пневматика'!$A$4:$A$57,Команды!$A16,'стрельба-пневматика'!$H$4:$H$57)</f>
        <v>77</v>
      </c>
      <c r="D16" s="48">
        <v>26</v>
      </c>
      <c r="E16" s="29">
        <f>SUMIF('стрельба-лук'!$A$4:$A$57,Команды!$A16,'стрельба-лук'!$F$4:$F$57)</f>
        <v>56</v>
      </c>
      <c r="F16" s="48">
        <v>21</v>
      </c>
      <c r="G16" s="29">
        <f>SUMIF('стрельба-АК'!$A$4:$A$30,Команды!$A16,'стрельба-АК'!$E$4:$E$30)</f>
        <v>90</v>
      </c>
      <c r="H16" s="48">
        <v>1</v>
      </c>
      <c r="I16" s="30">
        <f>SUMIF('сборка разборка АК'!$A$4:$A$57,Команды!$A16,'сборка разборка АК'!$J$4:$J$57)</f>
        <v>0.0025927083333333336</v>
      </c>
      <c r="J16" s="48">
        <v>25</v>
      </c>
      <c r="K16" s="30" t="e">
        <f>SUMIF(#REF!,Команды!$A16,#REF!)</f>
        <v>#REF!</v>
      </c>
      <c r="L16" s="49"/>
      <c r="M16" s="30">
        <f>SUMIF('полоса Штурм'!$A$4:$A$111,Команды!$A16,'полоса Штурм'!$F$4:$F$111)</f>
        <v>0.0010241898148148148</v>
      </c>
      <c r="N16" s="48">
        <v>2</v>
      </c>
      <c r="O16" s="30">
        <f>SUMIF(плавание!$A$4:$A$57,Команды!$A16,плавание!$H$4:$H$57)</f>
        <v>0.0011943287037037037</v>
      </c>
      <c r="P16" s="48">
        <v>16</v>
      </c>
      <c r="Q16" s="29">
        <f>SUMIF(подтягивание!$A$4:$A$57,Команды!$A16,подтягивание!$E$4:$E$57)</f>
        <v>50</v>
      </c>
      <c r="R16" s="48">
        <v>8</v>
      </c>
      <c r="S16" s="31">
        <f>SUMIF(ролики!$A$4:$A$30,Команды!$A16,ролики!$G$4:$G$30)</f>
        <v>0.0007414351851851851</v>
      </c>
      <c r="T16" s="48">
        <v>6</v>
      </c>
      <c r="U16" s="30">
        <f>SUMIF(ориентирование!$A$4:$A$30,Команды!$A16,ориентирование!$G$4:$G$30)</f>
        <v>0.010381944444444444</v>
      </c>
      <c r="V16" s="48">
        <v>1</v>
      </c>
      <c r="W16" s="30">
        <f>SUMIF(ПДД!$A$4:$A$30,Команды!$A16,ПДД!$H$4:$H$30)</f>
        <v>0.04880787037037037</v>
      </c>
      <c r="X16" s="48">
        <v>14</v>
      </c>
      <c r="Y16" s="30">
        <f>SUMIF(Эстафета!$A$4:$A$30,Команды!$A16,Эстафета!$E$4:$E$30)</f>
        <v>0.0033671296296296296</v>
      </c>
      <c r="Z16" s="48">
        <v>7</v>
      </c>
      <c r="AA16" s="32">
        <f>Команды!$D16+F16+Команды!$H16+Команды!$J16+Команды!$L16+Команды!$N16+Команды!$P16+Команды!$R16+Команды!$T16+Команды!$V16+Команды!$X16+Команды!$Z16</f>
        <v>127</v>
      </c>
      <c r="AB16" s="55">
        <v>10</v>
      </c>
    </row>
    <row r="17" spans="1:28" ht="15">
      <c r="A17">
        <v>20</v>
      </c>
      <c r="B17" t="s">
        <v>378</v>
      </c>
      <c r="C17" s="29">
        <f>SUMIF('стрельба-пневматика'!$A$4:$A$57,Команды!$A17,'стрельба-пневматика'!$H$4:$H$57)</f>
        <v>149</v>
      </c>
      <c r="D17" s="48">
        <v>5</v>
      </c>
      <c r="E17" s="29">
        <f>SUMIF('стрельба-лук'!$A$4:$A$57,Команды!$A17,'стрельба-лук'!$F$4:$F$57)</f>
        <v>34</v>
      </c>
      <c r="F17" s="48">
        <v>24</v>
      </c>
      <c r="G17" s="29">
        <f>SUMIF('стрельба-АК'!$A$4:$A$30,Команды!$A17,'стрельба-АК'!$E$4:$E$30)</f>
        <v>71</v>
      </c>
      <c r="H17" s="48">
        <v>15</v>
      </c>
      <c r="I17" s="30">
        <f>SUMIF('сборка разборка АК'!$A$4:$A$57,Команды!$A17,'сборка разборка АК'!$J$4:$J$57)</f>
        <v>0.0008261574074074074</v>
      </c>
      <c r="J17" s="48">
        <v>1</v>
      </c>
      <c r="K17" s="30" t="e">
        <f>SUMIF(#REF!,Команды!$A17,#REF!)</f>
        <v>#REF!</v>
      </c>
      <c r="L17" s="49"/>
      <c r="M17" s="30">
        <f>SUMIF('полоса Штурм'!$A$4:$A$111,Команды!$A17,'полоса Штурм'!$F$4:$F$111)</f>
        <v>0.0012152777777777778</v>
      </c>
      <c r="N17" s="48">
        <v>5</v>
      </c>
      <c r="O17" s="30">
        <f>SUMIF(плавание!$A$4:$A$57,Команды!$A17,плавание!$H$4:$H$57)</f>
        <v>0.0009434027777777778</v>
      </c>
      <c r="P17" s="48">
        <v>11</v>
      </c>
      <c r="Q17" s="29">
        <f>SUMIF(подтягивание!$A$4:$A$57,Команды!$A17,подтягивание!$E$4:$E$57)</f>
        <v>67</v>
      </c>
      <c r="R17" s="48">
        <v>4</v>
      </c>
      <c r="S17" s="31">
        <f>SUMIF(ролики!$A$4:$A$30,Команды!$A17,ролики!$G$4:$G$30)</f>
        <v>0.0007898148148148148</v>
      </c>
      <c r="T17" s="48">
        <v>11</v>
      </c>
      <c r="U17" s="30">
        <f>SUMIF(ориентирование!$A$4:$A$30,Команды!$A17,ориентирование!$G$4:$G$30)</f>
        <v>0.029212962962962965</v>
      </c>
      <c r="V17" s="48">
        <v>23</v>
      </c>
      <c r="W17" s="30">
        <f>SUMIF(ПДД!$A$4:$A$30,Команды!$A17,ПДД!$H$4:$H$30)</f>
        <v>0.0032175925925925926</v>
      </c>
      <c r="X17" s="48">
        <v>2</v>
      </c>
      <c r="Y17" s="30">
        <f>SUMIF(Эстафета!$A$4:$A$30,Команды!$A17,Эстафета!$E$4:$E$30)</f>
        <v>0.0034256944444444443</v>
      </c>
      <c r="Z17" s="48">
        <v>10</v>
      </c>
      <c r="AA17" s="32">
        <f>Команды!$D17+F17+Команды!$H17+Команды!$J17+Команды!$L17+Команды!$N17+Команды!$P17+Команды!$R17+Команды!$T17+Команды!$V17+Команды!$X17+Команды!$Z17</f>
        <v>111</v>
      </c>
      <c r="AB17" s="55">
        <v>4</v>
      </c>
    </row>
    <row r="18" spans="1:28" ht="15">
      <c r="A18">
        <v>22</v>
      </c>
      <c r="B18" t="s">
        <v>379</v>
      </c>
      <c r="C18" s="29">
        <f>SUMIF('стрельба-пневматика'!$A$4:$A$57,Команды!$A18,'стрельба-пневматика'!$H$4:$H$57)</f>
        <v>85</v>
      </c>
      <c r="D18" s="48">
        <v>24</v>
      </c>
      <c r="E18" s="29">
        <f>SUMIF('стрельба-лук'!$A$4:$A$57,Команды!$A18,'стрельба-лук'!$F$4:$F$57)</f>
        <v>85</v>
      </c>
      <c r="F18" s="48">
        <v>8</v>
      </c>
      <c r="G18" s="29">
        <f>SUMIF('стрельба-АК'!$A$4:$A$30,Команды!$A18,'стрельба-АК'!$E$4:$E$30)</f>
        <v>73</v>
      </c>
      <c r="H18" s="48">
        <v>14</v>
      </c>
      <c r="I18" s="30">
        <f>SUMIF('сборка разборка АК'!$A$4:$A$57,Команды!$A18,'сборка разборка АК'!$J$4:$J$57)</f>
        <v>0.002978935185185185</v>
      </c>
      <c r="J18" s="48">
        <v>26</v>
      </c>
      <c r="K18" s="30" t="e">
        <f>SUMIF(#REF!,Команды!$A18,#REF!)</f>
        <v>#REF!</v>
      </c>
      <c r="L18" s="49"/>
      <c r="M18" s="30">
        <f>SUMIF('полоса Штурм'!$A$4:$A$111,Команды!$A18,'полоса Штурм'!$F$4:$F$111)</f>
        <v>0.0018055555555555555</v>
      </c>
      <c r="N18" s="48">
        <v>17</v>
      </c>
      <c r="O18" s="30">
        <f>SUMIF(плавание!$A$4:$A$57,Команды!$A18,плавание!$H$4:$H$57)</f>
        <v>0.0020556712962962963</v>
      </c>
      <c r="P18" s="48">
        <v>25</v>
      </c>
      <c r="Q18" s="29">
        <f>SUMIF(подтягивание!$A$4:$A$57,Команды!$A18,подтягивание!$E$4:$E$57)</f>
        <v>39</v>
      </c>
      <c r="R18" s="48">
        <v>13</v>
      </c>
      <c r="S18" s="31">
        <f>SUMIF(ролики!$A$4:$A$30,Команды!$A18,ролики!$G$4:$G$30)</f>
        <v>0.000949537037037037</v>
      </c>
      <c r="T18" s="48">
        <v>21</v>
      </c>
      <c r="U18" s="30">
        <f>SUMIF(ориентирование!$A$4:$A$30,Команды!$A18,ориентирование!$G$4:$G$30)</f>
        <v>0.01622685185185185</v>
      </c>
      <c r="V18" s="48">
        <v>8</v>
      </c>
      <c r="W18" s="30">
        <f>SUMIF(ПДД!$A$4:$A$30,Команды!$A18,ПДД!$H$4:$H$30)</f>
        <v>0.048611111111111105</v>
      </c>
      <c r="X18" s="48">
        <v>14</v>
      </c>
      <c r="Y18" s="30">
        <f>SUMIF(Эстафета!$A$4:$A$30,Команды!$A18,Эстафета!$E$4:$E$30)</f>
        <v>0.003519212962962963</v>
      </c>
      <c r="Z18" s="48">
        <v>16</v>
      </c>
      <c r="AA18" s="32">
        <f>Команды!$D18+F18+Команды!$H18+Команды!$J18+Команды!$L18+Команды!$N18+Команды!$P18+Команды!$R18+Команды!$T18+Команды!$V18+Команды!$X18+Команды!$Z18</f>
        <v>186</v>
      </c>
      <c r="AB18" s="55">
        <v>20</v>
      </c>
    </row>
    <row r="19" spans="1:28" ht="15">
      <c r="A19">
        <v>23</v>
      </c>
      <c r="B19" t="s">
        <v>380</v>
      </c>
      <c r="C19" s="29">
        <f>SUMIF('стрельба-пневматика'!$A$4:$A$57,Команды!$A19,'стрельба-пневматика'!$H$4:$H$57)</f>
        <v>114</v>
      </c>
      <c r="D19" s="48">
        <v>14</v>
      </c>
      <c r="E19" s="29">
        <f>SUMIF('стрельба-лук'!$A$4:$A$57,Команды!$A19,'стрельба-лук'!$F$4:$F$57)</f>
        <v>35</v>
      </c>
      <c r="F19" s="48">
        <v>23</v>
      </c>
      <c r="G19" s="29">
        <f>SUMIF('стрельба-АК'!$A$4:$A$30,Команды!$A19,'стрельба-АК'!$E$4:$E$30)</f>
        <v>53</v>
      </c>
      <c r="H19" s="48">
        <v>19</v>
      </c>
      <c r="I19" s="30">
        <f>SUMIF('сборка разборка АК'!$A$4:$A$57,Команды!$A19,'сборка разборка АК'!$J$4:$J$57)</f>
        <v>0.0023107638888888887</v>
      </c>
      <c r="J19" s="48">
        <v>23</v>
      </c>
      <c r="K19" s="30" t="e">
        <f>SUMIF(#REF!,Команды!$A19,#REF!)</f>
        <v>#REF!</v>
      </c>
      <c r="L19" s="49"/>
      <c r="M19" s="30">
        <f>SUMIF('полоса Штурм'!$A$4:$A$111,Команды!$A19,'полоса Штурм'!$F$4:$F$111)</f>
        <v>0.0012552083333333332</v>
      </c>
      <c r="N19" s="48">
        <v>8</v>
      </c>
      <c r="O19" s="30">
        <f>SUMIF(плавание!$A$4:$A$57,Команды!$A19,плавание!$H$4:$H$57)</f>
        <v>0.0007225694444444445</v>
      </c>
      <c r="P19" s="48">
        <v>3</v>
      </c>
      <c r="Q19" s="29">
        <f>SUMIF(подтягивание!$A$4:$A$57,Команды!$A19,подтягивание!$E$4:$E$57)</f>
        <v>53</v>
      </c>
      <c r="R19" s="48">
        <v>6</v>
      </c>
      <c r="S19" s="31">
        <f>SUMIF(ролики!$A$4:$A$30,Команды!$A19,ролики!$G$4:$G$30)</f>
        <v>0.0008246527777777778</v>
      </c>
      <c r="T19" s="48">
        <v>14</v>
      </c>
      <c r="U19" s="30">
        <f>SUMIF(ориентирование!$A$4:$A$30,Команды!$A19,ориентирование!$G$4:$G$30)</f>
        <v>0.02189814814814815</v>
      </c>
      <c r="V19" s="48">
        <v>20</v>
      </c>
      <c r="W19" s="30">
        <f>SUMIF(ПДД!$A$4:$A$30,Команды!$A19,ПДД!$H$4:$H$30)</f>
        <v>0.048067129629629626</v>
      </c>
      <c r="X19" s="48">
        <v>14</v>
      </c>
      <c r="Y19" s="30">
        <f>SUMIF(Эстафета!$A$4:$A$30,Команды!$A19,Эстафета!$E$4:$E$30)</f>
        <v>0.003143518518518518</v>
      </c>
      <c r="Z19" s="48">
        <v>1</v>
      </c>
      <c r="AA19" s="32">
        <f>Команды!$D19+F19+Команды!$H19+Команды!$J19+Команды!$L19+Команды!$N19+Команды!$P19+Команды!$R19+Команды!$T19+Команды!$V19+Команды!$X19+Команды!$Z19</f>
        <v>145</v>
      </c>
      <c r="AB19" s="55">
        <v>14</v>
      </c>
    </row>
    <row r="20" spans="1:28" ht="15">
      <c r="A20">
        <v>24</v>
      </c>
      <c r="B20" t="s">
        <v>381</v>
      </c>
      <c r="C20" s="29">
        <f>SUMIF('стрельба-пневматика'!$A$4:$A$57,Команды!$A20,'стрельба-пневматика'!$H$4:$H$57)</f>
        <v>172</v>
      </c>
      <c r="D20" s="48">
        <v>3</v>
      </c>
      <c r="E20" s="29">
        <f>SUMIF('стрельба-лук'!$A$4:$A$57,Команды!$A20,'стрельба-лук'!$F$4:$F$57)</f>
        <v>101</v>
      </c>
      <c r="F20" s="48">
        <v>5</v>
      </c>
      <c r="G20" s="29">
        <f>SUMIF('стрельба-АК'!$A$4:$A$30,Команды!$A20,'стрельба-АК'!$E$4:$E$30)</f>
        <v>90</v>
      </c>
      <c r="H20" s="48">
        <v>2</v>
      </c>
      <c r="I20" s="30">
        <f>SUMIF('сборка разборка АК'!$A$4:$A$57,Команды!$A20,'сборка разборка АК'!$J$4:$J$57)</f>
        <v>0.001204976851851852</v>
      </c>
      <c r="J20" s="48">
        <v>6</v>
      </c>
      <c r="K20" s="30" t="e">
        <f>SUMIF(#REF!,Команды!$A20,#REF!)</f>
        <v>#REF!</v>
      </c>
      <c r="L20" s="49"/>
      <c r="M20" s="30">
        <f>SUMIF('полоса Штурм'!$A$4:$A$111,Команды!$A20,'полоса Штурм'!$F$4:$F$111)</f>
        <v>0.0017662037037037039</v>
      </c>
      <c r="N20" s="48">
        <v>16</v>
      </c>
      <c r="O20" s="30">
        <f>SUMIF(плавание!$A$4:$A$57,Команды!$A20,плавание!$H$4:$H$57)</f>
        <v>0.007526851851851851</v>
      </c>
      <c r="P20" s="48">
        <v>27</v>
      </c>
      <c r="Q20" s="29">
        <f>SUMIF(подтягивание!$A$4:$A$57,Команды!$A20,подтягивание!$E$4:$E$57)</f>
        <v>75</v>
      </c>
      <c r="R20" s="48">
        <v>2</v>
      </c>
      <c r="S20" s="31">
        <f>SUMIF(ролики!$A$4:$A$30,Команды!$A20,ролики!$G$4:$G$30)</f>
        <v>0.0006475694444444444</v>
      </c>
      <c r="T20" s="48">
        <v>1</v>
      </c>
      <c r="U20" s="30">
        <f>SUMIF(ориентирование!$A$4:$A$30,Команды!$A20,ориентирование!$G$4:$G$30)</f>
        <v>0.033379629629629634</v>
      </c>
      <c r="V20" s="48">
        <v>25</v>
      </c>
      <c r="W20" s="30">
        <f>SUMIF(ПДД!$A$4:$A$30,Команды!$A20,ПДД!$H$4:$H$30)</f>
        <v>0.004340277777777778</v>
      </c>
      <c r="X20" s="48">
        <v>4</v>
      </c>
      <c r="Y20" s="30">
        <f>SUMIF(Эстафета!$A$4:$A$30,Команды!$A20,Эстафета!$E$4:$E$30)</f>
        <v>0.003755324074074074</v>
      </c>
      <c r="Z20" s="48">
        <v>21</v>
      </c>
      <c r="AA20" s="32">
        <f>Команды!$D20+F20+Команды!$H20+Команды!$J20+Команды!$L20+Команды!$N20+Команды!$P20+Команды!$R20+Команды!$T20+Команды!$V20+Команды!$X20+Команды!$Z20</f>
        <v>112</v>
      </c>
      <c r="AB20" s="55">
        <v>5</v>
      </c>
    </row>
    <row r="21" spans="1:28" ht="15">
      <c r="A21">
        <v>25</v>
      </c>
      <c r="B21" t="s">
        <v>382</v>
      </c>
      <c r="C21" s="29">
        <f>SUMIF('стрельба-пневматика'!$A$4:$A$57,Команды!$A21,'стрельба-пневматика'!$H$4:$H$57)</f>
        <v>86</v>
      </c>
      <c r="D21" s="48">
        <v>23</v>
      </c>
      <c r="E21" s="29">
        <f>SUMIF('стрельба-лук'!$A$4:$A$57,Команды!$A21,'стрельба-лук'!$F$4:$F$57)</f>
        <v>63</v>
      </c>
      <c r="F21" s="48">
        <v>18</v>
      </c>
      <c r="G21" s="29">
        <f>SUMIF('стрельба-АК'!$A$4:$A$30,Команды!$A21,'стрельба-АК'!$E$4:$E$30)</f>
        <v>75</v>
      </c>
      <c r="H21" s="48">
        <v>13</v>
      </c>
      <c r="I21" s="30">
        <f>SUMIF('сборка разборка АК'!$A$4:$A$57,Команды!$A21,'сборка разборка АК'!$J$4:$J$57)</f>
        <v>0.0010940972222222224</v>
      </c>
      <c r="J21" s="48">
        <v>3</v>
      </c>
      <c r="K21" s="30" t="e">
        <f>SUMIF(#REF!,Команды!$A21,#REF!)</f>
        <v>#REF!</v>
      </c>
      <c r="L21" s="49"/>
      <c r="M21" s="30">
        <f>SUMIF('полоса Штурм'!$A$4:$A$111,Команды!$A21,'полоса Штурм'!$F$4:$F$111)</f>
        <v>0.0014792824074074075</v>
      </c>
      <c r="N21" s="48">
        <v>12</v>
      </c>
      <c r="O21" s="30">
        <f>SUMIF(плавание!$A$4:$A$57,Команды!$A21,плавание!$H$4:$H$57)</f>
        <v>0.0009487268518518519</v>
      </c>
      <c r="P21" s="48">
        <v>12</v>
      </c>
      <c r="Q21" s="29">
        <f>SUMIF(подтягивание!$A$4:$A$57,Команды!$A21,подтягивание!$E$4:$E$57)</f>
        <v>29</v>
      </c>
      <c r="R21" s="48">
        <v>22</v>
      </c>
      <c r="S21" s="31">
        <f>SUMIF(ролики!$A$4:$A$30,Команды!$A21,ролики!$G$4:$G$30)</f>
        <v>0.0009846064814814815</v>
      </c>
      <c r="T21" s="48">
        <v>24</v>
      </c>
      <c r="U21" s="30">
        <f>SUMIF(ориентирование!$A$4:$A$30,Команды!$A21,ориентирование!$G$4:$G$30)</f>
        <v>0.019872685185185184</v>
      </c>
      <c r="V21" s="48">
        <v>15</v>
      </c>
      <c r="W21" s="30">
        <f>SUMIF(ПДД!$A$4:$A$30,Команды!$A21,ПДД!$H$4:$H$30)</f>
        <v>0.052245370370370366</v>
      </c>
      <c r="X21" s="48">
        <v>14</v>
      </c>
      <c r="Y21" s="30">
        <f>SUMIF(Эстафета!$A$4:$A$30,Команды!$A21,Эстафета!$E$4:$E$30)</f>
        <v>0.003516898148148148</v>
      </c>
      <c r="Z21" s="48">
        <v>15</v>
      </c>
      <c r="AA21" s="32">
        <f>Команды!$D21+F21+Команды!$H21+Команды!$J21+Команды!$L21+Команды!$N21+Команды!$P21+Команды!$R21+Команды!$T21+Команды!$V21+Команды!$X21+Команды!$Z21</f>
        <v>171</v>
      </c>
      <c r="AB21" s="55">
        <v>17</v>
      </c>
    </row>
    <row r="22" spans="1:28" ht="15">
      <c r="A22">
        <v>26</v>
      </c>
      <c r="B22" t="s">
        <v>383</v>
      </c>
      <c r="C22" s="29">
        <f>SUMIF('стрельба-пневматика'!$A$4:$A$57,Команды!$A22,'стрельба-пневматика'!$H$4:$H$57)</f>
        <v>102</v>
      </c>
      <c r="D22" s="48">
        <v>20</v>
      </c>
      <c r="E22" s="29">
        <f>SUMIF('стрельба-лук'!$A$4:$A$57,Команды!$A22,'стрельба-лук'!$F$4:$F$57)</f>
        <v>95</v>
      </c>
      <c r="F22" s="48">
        <v>6</v>
      </c>
      <c r="G22" s="29">
        <f>SUMIF('стрельба-АК'!$A$4:$A$30,Команды!$A22,'стрельба-АК'!$E$4:$E$30)</f>
        <v>62</v>
      </c>
      <c r="H22" s="48">
        <v>16</v>
      </c>
      <c r="I22" s="30">
        <f>SUMIF('сборка разборка АК'!$A$4:$A$57,Команды!$A22,'сборка разборка АК'!$J$4:$J$57)</f>
        <v>0.0012722222222222223</v>
      </c>
      <c r="J22" s="48">
        <v>12</v>
      </c>
      <c r="K22" s="30" t="e">
        <f>SUMIF(#REF!,Команды!$A22,#REF!)</f>
        <v>#REF!</v>
      </c>
      <c r="L22" s="49"/>
      <c r="M22" s="30">
        <f>SUMIF('полоса Штурм'!$A$4:$A$111,Команды!$A22,'полоса Штурм'!$F$4:$F$111)</f>
        <v>0.0024305555555555556</v>
      </c>
      <c r="N22" s="48">
        <v>22</v>
      </c>
      <c r="O22" s="30">
        <f>SUMIF(плавание!$A$4:$A$57,Команды!$A22,плавание!$H$4:$H$57)</f>
        <v>0.0009752314814814815</v>
      </c>
      <c r="P22" s="48">
        <v>13</v>
      </c>
      <c r="Q22" s="29">
        <f>SUMIF(подтягивание!$A$4:$A$57,Команды!$A22,подтягивание!$E$4:$E$57)</f>
        <v>28</v>
      </c>
      <c r="R22" s="48">
        <v>23</v>
      </c>
      <c r="S22" s="31">
        <f>SUMIF(ролики!$A$4:$A$30,Команды!$A22,ролики!$G$4:$G$30)</f>
        <v>0.0009034722222222222</v>
      </c>
      <c r="T22" s="48">
        <v>18</v>
      </c>
      <c r="U22" s="30">
        <f>SUMIF(ориентирование!$A$4:$A$30,Команды!$A22,ориентирование!$G$4:$G$30)</f>
        <v>0.028599537037037034</v>
      </c>
      <c r="V22" s="48">
        <v>22</v>
      </c>
      <c r="W22" s="30">
        <f>SUMIF(ПДД!$A$4:$A$30,Команды!$A22,ПДД!$H$4:$H$30)</f>
        <v>0.04974537037037037</v>
      </c>
      <c r="X22" s="48">
        <v>14</v>
      </c>
      <c r="Y22" s="30">
        <f>SUMIF(Эстафета!$A$4:$A$30,Команды!$A22,Эстафета!$E$4:$E$30)</f>
        <v>0.004041898148148148</v>
      </c>
      <c r="Z22" s="48">
        <v>25</v>
      </c>
      <c r="AA22" s="32">
        <f>Команды!$D22+F22+Команды!$H22+Команды!$J22+Команды!$L22+Команды!$N22+Команды!$P22+Команды!$R22+Команды!$T22+Команды!$V22+Команды!$X22+Команды!$Z22</f>
        <v>191</v>
      </c>
      <c r="AB22" s="55">
        <v>22</v>
      </c>
    </row>
    <row r="23" spans="1:28" ht="15">
      <c r="A23">
        <v>30</v>
      </c>
      <c r="B23" t="s">
        <v>384</v>
      </c>
      <c r="C23" s="29">
        <f>SUMIF('стрельба-пневматика'!$A$4:$A$57,Команды!$A23,'стрельба-пневматика'!$H$4:$H$57)</f>
        <v>136</v>
      </c>
      <c r="D23" s="48">
        <v>7</v>
      </c>
      <c r="E23" s="29">
        <f>SUMIF('стрельба-лук'!$A$4:$A$57,Команды!$A23,'стрельба-лук'!$F$4:$F$57)</f>
        <v>74</v>
      </c>
      <c r="F23" s="48">
        <v>12</v>
      </c>
      <c r="G23" s="29">
        <f>SUMIF('стрельба-АК'!$A$4:$A$30,Команды!$A23,'стрельба-АК'!$E$4:$E$30)</f>
        <v>76</v>
      </c>
      <c r="H23" s="48">
        <v>12</v>
      </c>
      <c r="I23" s="30">
        <f>SUMIF('сборка разборка АК'!$A$4:$A$57,Команды!$A23,'сборка разборка АК'!$J$4:$J$57)</f>
        <v>0.0012092592592592593</v>
      </c>
      <c r="J23" s="48">
        <v>8</v>
      </c>
      <c r="K23" s="30" t="e">
        <f>SUMIF(#REF!,Команды!$A23,#REF!)</f>
        <v>#REF!</v>
      </c>
      <c r="L23" s="49"/>
      <c r="M23" s="30">
        <f>SUMIF('полоса Штурм'!$A$4:$A$111,Команды!$A23,'полоса Штурм'!$F$4:$F$111)</f>
        <v>0.0017408564814814815</v>
      </c>
      <c r="N23" s="48">
        <v>14</v>
      </c>
      <c r="O23" s="30">
        <f>SUMIF(плавание!$A$4:$A$57,Команды!$A23,плавание!$H$4:$H$57)</f>
        <v>0.001083912037037037</v>
      </c>
      <c r="P23" s="48">
        <v>15</v>
      </c>
      <c r="Q23" s="29">
        <f>SUMIF(подтягивание!$A$4:$A$57,Команды!$A23,подтягивание!$E$4:$E$57)</f>
        <v>31</v>
      </c>
      <c r="R23" s="48">
        <v>19</v>
      </c>
      <c r="S23" s="31">
        <f>SUMIF(ролики!$A$4:$A$30,Команды!$A23,ролики!$G$4:$G$30)</f>
        <v>0.000885763888888889</v>
      </c>
      <c r="T23" s="48">
        <v>16</v>
      </c>
      <c r="U23" s="30">
        <f>SUMIF(ориентирование!$A$4:$A$30,Команды!$A23,ориентирование!$G$4:$G$30)</f>
        <v>0.02005787037037037</v>
      </c>
      <c r="V23" s="48">
        <v>16</v>
      </c>
      <c r="W23" s="30">
        <f>SUMIF(ПДД!$A$4:$A$30,Команды!$A23,ПДД!$H$4:$H$30)</f>
        <v>0.044120370370370365</v>
      </c>
      <c r="X23" s="48">
        <v>14</v>
      </c>
      <c r="Y23" s="30">
        <f>SUMIF(Эстафета!$A$4:$A$30,Команды!$A23,Эстафета!$E$4:$E$30)</f>
        <v>0.0034667824074074076</v>
      </c>
      <c r="Z23" s="48">
        <v>11</v>
      </c>
      <c r="AA23" s="32">
        <f>Команды!$D23+F23+Команды!$H23+Команды!$J23+Команды!$L23+Команды!$N23+Команды!$P23+Команды!$R23+Команды!$T23+Команды!$V23+Команды!$X23+Команды!$Z23</f>
        <v>144</v>
      </c>
      <c r="AB23" s="55">
        <v>13</v>
      </c>
    </row>
    <row r="24" spans="1:28" ht="15">
      <c r="A24">
        <v>31</v>
      </c>
      <c r="B24" t="s">
        <v>385</v>
      </c>
      <c r="C24" s="29">
        <f>SUMIF('стрельба-пневматика'!$A$4:$A$57,Команды!$A24,'стрельба-пневматика'!$H$4:$H$57)</f>
        <v>116</v>
      </c>
      <c r="D24" s="48">
        <v>12</v>
      </c>
      <c r="E24" s="29">
        <f>SUMIF('стрельба-лук'!$A$4:$A$57,Команды!$A24,'стрельба-лук'!$F$4:$F$57)</f>
        <v>61</v>
      </c>
      <c r="F24" s="48">
        <v>19</v>
      </c>
      <c r="G24" s="29">
        <f>SUMIF('стрельба-АК'!$A$4:$A$30,Команды!$A24,'стрельба-АК'!$E$4:$E$30)</f>
        <v>81</v>
      </c>
      <c r="H24" s="48">
        <v>8</v>
      </c>
      <c r="I24" s="30">
        <f>SUMIF('сборка разборка АК'!$A$4:$A$57,Команды!$A24,'сборка разборка АК'!$J$4:$J$57)</f>
        <v>0.0011884259259259259</v>
      </c>
      <c r="J24" s="48">
        <v>5</v>
      </c>
      <c r="K24" s="30" t="e">
        <f>SUMIF(#REF!,Команды!$A24,#REF!)</f>
        <v>#REF!</v>
      </c>
      <c r="L24" s="49"/>
      <c r="M24" s="30">
        <f>SUMIF('полоса Штурм'!$A$4:$A$111,Команды!$A24,'полоса Штурм'!$F$4:$F$111)</f>
        <v>0.0016423611111111111</v>
      </c>
      <c r="N24" s="48">
        <v>13</v>
      </c>
      <c r="O24" s="30">
        <f>SUMIF(плавание!$A$4:$A$57,Команды!$A24,плавание!$H$4:$H$57)</f>
        <v>0.0008003472222222223</v>
      </c>
      <c r="P24" s="48">
        <v>7</v>
      </c>
      <c r="Q24" s="29">
        <f>SUMIF(подтягивание!$A$4:$A$57,Команды!$A24,подтягивание!$E$4:$E$57)</f>
        <v>56</v>
      </c>
      <c r="R24" s="48">
        <v>5</v>
      </c>
      <c r="S24" s="31">
        <f>SUMIF(ролики!$A$4:$A$30,Команды!$A24,ролики!$G$4:$G$30)</f>
        <v>0.0007893518518518517</v>
      </c>
      <c r="T24" s="48">
        <v>10</v>
      </c>
      <c r="U24" s="30">
        <f>SUMIF(ориентирование!$A$4:$A$30,Команды!$A24,ориентирование!$G$4:$G$30)</f>
        <v>0.021180555555555553</v>
      </c>
      <c r="V24" s="48">
        <v>18</v>
      </c>
      <c r="W24" s="30">
        <f>SUMIF(ПДД!$A$4:$A$30,Команды!$A24,ПДД!$H$4:$H$30)</f>
        <v>0.004502314814814815</v>
      </c>
      <c r="X24" s="48">
        <v>5</v>
      </c>
      <c r="Y24" s="30">
        <f>SUMIF(Эстафета!$A$4:$A$30,Команды!$A24,Эстафета!$E$4:$E$30)</f>
        <v>0.0036833333333333336</v>
      </c>
      <c r="Z24" s="48">
        <v>17</v>
      </c>
      <c r="AA24" s="32">
        <f>Команды!$D24+F24+Команды!$H24+Команды!$J24+Команды!$L24+Команды!$N24+Команды!$P24+Команды!$R24+Команды!$T24+Команды!$V24+Команды!$X24+Команды!$Z24</f>
        <v>119</v>
      </c>
      <c r="AB24" s="55">
        <v>7</v>
      </c>
    </row>
    <row r="25" spans="1:28" ht="15">
      <c r="A25">
        <v>32</v>
      </c>
      <c r="B25" t="s">
        <v>386</v>
      </c>
      <c r="C25" s="29">
        <f>SUMIF('стрельба-пневматика'!$A$4:$A$57,Команды!$A25,'стрельба-пневматика'!$H$4:$H$57)</f>
        <v>83</v>
      </c>
      <c r="D25" s="48">
        <v>25</v>
      </c>
      <c r="E25" s="29">
        <f>SUMIF('стрельба-лук'!$A$4:$A$57,Команды!$A25,'стрельба-лук'!$F$4:$F$57)</f>
        <v>138</v>
      </c>
      <c r="F25" s="48">
        <v>1</v>
      </c>
      <c r="G25" s="29">
        <f>SUMIF('стрельба-АК'!$A$4:$A$30,Команды!$A25,'стрельба-АК'!$E$4:$E$30)</f>
        <v>84</v>
      </c>
      <c r="H25" s="48">
        <v>7</v>
      </c>
      <c r="I25" s="30">
        <f>SUMIF('сборка разборка АК'!$A$4:$A$57,Команды!$A25,'сборка разборка АК'!$J$4:$J$57)</f>
        <v>0.0014391203703703703</v>
      </c>
      <c r="J25" s="48">
        <v>17</v>
      </c>
      <c r="K25" s="30" t="e">
        <f>SUMIF(#REF!,Команды!$A25,#REF!)</f>
        <v>#REF!</v>
      </c>
      <c r="L25" s="49"/>
      <c r="M25" s="30">
        <f>SUMIF('полоса Штурм'!$A$4:$A$111,Команды!$A25,'полоса Штурм'!$F$4:$F$111)</f>
        <v>0.0017528935185185186</v>
      </c>
      <c r="N25" s="48">
        <v>15</v>
      </c>
      <c r="O25" s="30">
        <f>SUMIF(плавание!$A$4:$A$57,Команды!$A25,плавание!$H$4:$H$57)</f>
        <v>0.00068125</v>
      </c>
      <c r="P25" s="48">
        <v>1</v>
      </c>
      <c r="Q25" s="29">
        <f>SUMIF(подтягивание!$A$4:$A$57,Команды!$A25,подтягивание!$E$4:$E$57)</f>
        <v>21</v>
      </c>
      <c r="R25" s="48">
        <v>26</v>
      </c>
      <c r="S25" s="31">
        <f>SUMIF(ролики!$A$4:$A$30,Команды!$A25,ролики!$G$4:$G$30)</f>
        <v>0.0007262731481481482</v>
      </c>
      <c r="T25" s="48">
        <v>4</v>
      </c>
      <c r="U25" s="30">
        <f>SUMIF(ориентирование!$A$4:$A$30,Команды!$A25,ориентирование!$G$4:$G$30)</f>
        <v>0.017187499999999998</v>
      </c>
      <c r="V25" s="48">
        <v>9</v>
      </c>
      <c r="W25" s="30">
        <f>SUMIF(ПДД!$A$4:$A$30,Команды!$A25,ПДД!$H$4:$H$30)</f>
        <v>0.0037384259259259267</v>
      </c>
      <c r="X25" s="48">
        <v>3</v>
      </c>
      <c r="Y25" s="30">
        <f>SUMIF(Эстафета!$A$4:$A$30,Команды!$A25,Эстафета!$E$4:$E$30)</f>
        <v>0.0034993055555555554</v>
      </c>
      <c r="Z25" s="48">
        <v>13</v>
      </c>
      <c r="AA25" s="32">
        <f>Команды!$D25+F25+Команды!$H25+Команды!$J25+Команды!$L25+Команды!$N25+Команды!$P25+Команды!$R25+Команды!$T25+Команды!$V25+Команды!$X25+Команды!$Z25</f>
        <v>121</v>
      </c>
      <c r="AB25" s="55">
        <v>9</v>
      </c>
    </row>
    <row r="26" spans="1:28" ht="15">
      <c r="A26">
        <v>33</v>
      </c>
      <c r="B26" t="s">
        <v>387</v>
      </c>
      <c r="C26" s="29">
        <f>SUMIF('стрельба-пневматика'!$A$4:$A$57,Команды!$A26,'стрельба-пневматика'!$H$4:$H$57)</f>
        <v>180</v>
      </c>
      <c r="D26" s="48">
        <v>2</v>
      </c>
      <c r="E26" s="29">
        <f>SUMIF('стрельба-лук'!$A$4:$A$57,Команды!$A26,'стрельба-лук'!$F$4:$F$57)</f>
        <v>113</v>
      </c>
      <c r="F26" s="48">
        <v>3</v>
      </c>
      <c r="G26" s="29">
        <f>SUMIF('стрельба-АК'!$A$4:$A$30,Команды!$A26,'стрельба-АК'!$E$4:$E$30)</f>
        <v>17</v>
      </c>
      <c r="H26" s="48">
        <v>25</v>
      </c>
      <c r="I26" s="30">
        <f>SUMIF('сборка разборка АК'!$A$4:$A$57,Команды!$A26,'сборка разборка АК'!$J$4:$J$57)</f>
        <v>0.001472337962962963</v>
      </c>
      <c r="J26" s="48">
        <v>18</v>
      </c>
      <c r="K26" s="30" t="e">
        <f>SUMIF(#REF!,Команды!$A26,#REF!)</f>
        <v>#REF!</v>
      </c>
      <c r="L26" s="49"/>
      <c r="M26" s="30">
        <f>SUMIF('полоса Штурм'!$A$4:$A$111,Команды!$A26,'полоса Штурм'!$F$4:$F$111)</f>
        <v>0.0014467592592592592</v>
      </c>
      <c r="N26" s="48">
        <v>10</v>
      </c>
      <c r="O26" s="30">
        <f>SUMIF(плавание!$A$4:$A$57,Команды!$A26,плавание!$H$4:$H$57)</f>
        <v>0.0009921296296296297</v>
      </c>
      <c r="P26" s="48">
        <v>14</v>
      </c>
      <c r="Q26" s="29">
        <f>SUMIF(подтягивание!$A$4:$A$57,Команды!$A26,подтягивание!$E$4:$E$57)</f>
        <v>27</v>
      </c>
      <c r="R26" s="48">
        <v>24</v>
      </c>
      <c r="S26" s="31">
        <f>SUMIF(ролики!$A$4:$A$30,Команды!$A26,ролики!$G$4:$G$30)</f>
        <v>0.0007755787037037037</v>
      </c>
      <c r="T26" s="48">
        <v>8</v>
      </c>
      <c r="U26" s="30">
        <f>SUMIF(ориентирование!$A$4:$A$30,Команды!$A26,ориентирование!$G$4:$G$30)</f>
        <v>0.018187152777777778</v>
      </c>
      <c r="V26" s="48">
        <v>11</v>
      </c>
      <c r="W26" s="30">
        <f>SUMIF(ПДД!$A$4:$A$30,Команды!$A26,ПДД!$H$4:$H$30)</f>
        <v>0.047685185185185185</v>
      </c>
      <c r="X26" s="48">
        <v>14</v>
      </c>
      <c r="Y26" s="30">
        <f>SUMIF(Эстафета!$A$4:$A$30,Команды!$A26,Эстафета!$E$4:$E$30)</f>
        <v>0.0033248842592592596</v>
      </c>
      <c r="Z26" s="48">
        <v>5</v>
      </c>
      <c r="AA26" s="32">
        <f>Команды!$D26+F26+Команды!$H26+Команды!$J26+Команды!$L26+Команды!$N26+Команды!$P26+Команды!$R26+Команды!$T26+Команды!$V26+Команды!$X26+Команды!$Z26</f>
        <v>134</v>
      </c>
      <c r="AB26" s="55">
        <v>11</v>
      </c>
    </row>
    <row r="27" spans="1:28" ht="15">
      <c r="A27">
        <v>34</v>
      </c>
      <c r="B27" t="s">
        <v>388</v>
      </c>
      <c r="C27" s="29">
        <f>SUMIF('стрельба-пневматика'!$A$4:$A$57,Команды!$A27,'стрельба-пневматика'!$H$4:$H$57)</f>
        <v>128</v>
      </c>
      <c r="D27" s="48">
        <v>11</v>
      </c>
      <c r="E27" s="29">
        <f>SUMIF('стрельба-лук'!$A$4:$A$57,Команды!$A27,'стрельба-лук'!$F$4:$F$57)</f>
        <v>67</v>
      </c>
      <c r="F27" s="48">
        <v>15</v>
      </c>
      <c r="G27" s="29">
        <f>SUMIF('стрельба-АК'!$A$4:$A$30,Команды!$A27,'стрельба-АК'!$E$4:$E$30)</f>
        <v>56</v>
      </c>
      <c r="H27" s="48">
        <v>18</v>
      </c>
      <c r="I27" s="30">
        <f>SUMIF('сборка разборка АК'!$A$4:$A$57,Команды!$A27,'сборка разборка АК'!$J$4:$J$57)</f>
        <v>0.0012177083333333332</v>
      </c>
      <c r="J27" s="48">
        <v>9</v>
      </c>
      <c r="K27" s="30" t="e">
        <f>SUMIF(#REF!,Команды!$A27,#REF!)</f>
        <v>#REF!</v>
      </c>
      <c r="L27" s="49"/>
      <c r="M27" s="30">
        <f>SUMIF('полоса Штурм'!$A$4:$A$111,Команды!$A27,'полоса Штурм'!$F$4:$F$111)</f>
        <v>0.001444675925925926</v>
      </c>
      <c r="N27" s="48">
        <v>9</v>
      </c>
      <c r="O27" s="30">
        <f>SUMIF(плавание!$A$4:$A$57,Команды!$A27,плавание!$H$4:$H$57)</f>
        <v>0.000736574074074074</v>
      </c>
      <c r="P27" s="48">
        <v>5</v>
      </c>
      <c r="Q27" s="29">
        <f>SUMIF(подтягивание!$A$4:$A$57,Команды!$A27,подтягивание!$E$4:$E$57)</f>
        <v>30</v>
      </c>
      <c r="R27" s="48">
        <v>20</v>
      </c>
      <c r="S27" s="31">
        <f>SUMIF(ролики!$A$4:$A$30,Команды!$A27,ролики!$G$4:$G$30)</f>
        <v>0.0007841435185185185</v>
      </c>
      <c r="T27" s="48">
        <v>9</v>
      </c>
      <c r="U27" s="30">
        <f>SUMIF(ориентирование!$A$4:$A$30,Команды!$A27,ориентирование!$G$4:$G$30)</f>
        <v>0.01298611111111111</v>
      </c>
      <c r="V27" s="48">
        <v>2</v>
      </c>
      <c r="W27" s="30">
        <f>SUMIF(ПДД!$A$4:$A$30,Команды!$A27,ПДД!$H$4:$H$30)</f>
        <v>0.046296296296296294</v>
      </c>
      <c r="X27" s="48">
        <v>14</v>
      </c>
      <c r="Y27" s="30">
        <f>SUMIF(Эстафета!$A$4:$A$30,Команды!$A27,Эстафета!$E$4:$E$30)</f>
        <v>0.0033929398148148143</v>
      </c>
      <c r="Z27" s="48">
        <v>8</v>
      </c>
      <c r="AA27" s="32">
        <f>Команды!$D27+F27+Команды!$H27+Команды!$J27+Команды!$L27+Команды!$N27+Команды!$P27+Команды!$R27+Команды!$T27+Команды!$V27+Команды!$X27+Команды!$Z27</f>
        <v>120</v>
      </c>
      <c r="AB27" s="55">
        <v>8</v>
      </c>
    </row>
    <row r="28" spans="1:28" ht="15">
      <c r="A28">
        <v>35</v>
      </c>
      <c r="B28" t="s">
        <v>389</v>
      </c>
      <c r="C28" s="29">
        <f>SUMIF('стрельба-пневматика'!$A$4:$A$57,Команды!$A28,'стрельба-пневматика'!$H$4:$H$57)</f>
        <v>112</v>
      </c>
      <c r="D28" s="48">
        <v>15</v>
      </c>
      <c r="E28" s="29">
        <f>SUMIF('стрельба-лук'!$A$4:$A$57,Команды!$A28,'стрельба-лук'!$F$4:$F$57)</f>
        <v>15</v>
      </c>
      <c r="F28" s="48">
        <v>27</v>
      </c>
      <c r="G28" s="29">
        <f>SUMIF('стрельба-АК'!$A$4:$A$30,Команды!$A28,'стрельба-АК'!$E$4:$E$30)</f>
        <v>32</v>
      </c>
      <c r="H28" s="48">
        <v>24</v>
      </c>
      <c r="I28" s="30">
        <f>SUMIF('сборка разборка АК'!$A$4:$A$57,Команды!$A28,'сборка разборка АК'!$J$4:$J$57)</f>
        <v>0.003223958333333334</v>
      </c>
      <c r="J28" s="48">
        <v>27</v>
      </c>
      <c r="K28" s="30" t="e">
        <f>SUMIF(#REF!,Команды!$A28,#REF!)</f>
        <v>#REF!</v>
      </c>
      <c r="L28" s="49"/>
      <c r="M28" s="30">
        <f>SUMIF('полоса Штурм'!$A$4:$A$111,Команды!$A28,'полоса Штурм'!$F$4:$F$111)</f>
        <v>0.0012430555555555556</v>
      </c>
      <c r="N28" s="48">
        <v>7</v>
      </c>
      <c r="O28" s="30">
        <f>SUMIF(плавание!$A$4:$A$57,Команды!$A28,плавание!$H$4:$H$57)</f>
        <v>0.0016072916666666668</v>
      </c>
      <c r="P28" s="48">
        <v>24</v>
      </c>
      <c r="Q28" s="29">
        <f>SUMIF(подтягивание!$A$4:$A$57,Команды!$A28,подтягивание!$E$4:$E$57)</f>
        <v>35</v>
      </c>
      <c r="R28" s="48">
        <v>17</v>
      </c>
      <c r="S28" s="31">
        <f>SUMIF(ролики!$A$4:$A$30,Команды!$A28,ролики!$G$4:$G$30)</f>
        <v>0.0008150462962962962</v>
      </c>
      <c r="T28" s="48">
        <v>13</v>
      </c>
      <c r="U28" s="30">
        <f>SUMIF(ориентирование!$A$4:$A$30,Команды!$A28,ориентирование!$G$4:$G$30)</f>
        <v>0.014166666666666666</v>
      </c>
      <c r="V28" s="48">
        <v>4</v>
      </c>
      <c r="W28" s="30">
        <f>SUMIF(ПДД!$A$4:$A$30,Команды!$A28,ПДД!$H$4:$H$30)</f>
        <v>0.04707175925925926</v>
      </c>
      <c r="X28" s="48">
        <v>14</v>
      </c>
      <c r="Y28" s="30">
        <f>SUMIF(Эстафета!$A$4:$A$30,Команды!$A28,Эстафета!$E$4:$E$30)</f>
        <v>0.004031481481481481</v>
      </c>
      <c r="Z28" s="48">
        <v>24</v>
      </c>
      <c r="AA28" s="32">
        <f>Команды!$D28+F28+Команды!$H28+Команды!$J28+Команды!$L28+Команды!$N28+Команды!$P28+Команды!$R28+Команды!$T28+Команды!$V28+Команды!$X28+Команды!$Z28</f>
        <v>196</v>
      </c>
      <c r="AB28" s="55">
        <v>24</v>
      </c>
    </row>
    <row r="29" spans="1:28" ht="15">
      <c r="A29">
        <v>36</v>
      </c>
      <c r="B29" t="s">
        <v>390</v>
      </c>
      <c r="C29" s="29">
        <f>SUMIF('стрельба-пневматика'!$A$4:$A$57,Команды!$A29,'стрельба-пневматика'!$H$4:$H$57)</f>
        <v>107</v>
      </c>
      <c r="D29" s="48">
        <v>18</v>
      </c>
      <c r="E29" s="29">
        <f>SUMIF('стрельба-лук'!$A$4:$A$57,Команды!$A29,'стрельба-лук'!$F$4:$F$57)</f>
        <v>94</v>
      </c>
      <c r="F29" s="48">
        <v>7</v>
      </c>
      <c r="G29" s="29">
        <f>SUMIF('стрельба-АК'!$A$4:$A$30,Команды!$A29,'стрельба-АК'!$E$4:$E$30)</f>
        <v>15</v>
      </c>
      <c r="H29" s="48">
        <v>26</v>
      </c>
      <c r="I29" s="30">
        <f>SUMIF('сборка разборка АК'!$A$4:$A$57,Команды!$A29,'сборка разборка АК'!$J$4:$J$57)</f>
        <v>0.0012071759259259258</v>
      </c>
      <c r="J29" s="48">
        <v>7</v>
      </c>
      <c r="K29" s="30" t="e">
        <f>SUMIF(#REF!,Команды!$A29,#REF!)</f>
        <v>#REF!</v>
      </c>
      <c r="L29" s="49"/>
      <c r="M29" s="30">
        <f>SUMIF('полоса Штурм'!$A$4:$A$111,Команды!$A29,'полоса Штурм'!$F$4:$F$111)</f>
        <v>0.0030031249999999997</v>
      </c>
      <c r="N29" s="48">
        <v>25</v>
      </c>
      <c r="O29" s="30">
        <f>SUMIF(плавание!$A$4:$A$57,Команды!$A29,плавание!$H$4:$H$57)</f>
        <v>0.001259259259259259</v>
      </c>
      <c r="P29" s="48">
        <v>19</v>
      </c>
      <c r="Q29" s="29">
        <f>SUMIF(подтягивание!$A$4:$A$57,Команды!$A29,подтягивание!$E$4:$E$57)</f>
        <v>45</v>
      </c>
      <c r="R29" s="48">
        <v>9</v>
      </c>
      <c r="S29" s="31">
        <f>SUMIF(ролики!$A$4:$A$30,Команды!$A29,ролики!$G$4:$G$30)</f>
        <v>0.0012391203703703705</v>
      </c>
      <c r="T29" s="48">
        <v>27</v>
      </c>
      <c r="U29" s="30">
        <f>SUMIF(ориентирование!$A$4:$A$30,Команды!$A29,ориентирование!$G$4:$G$30)</f>
        <v>0.036631944444444446</v>
      </c>
      <c r="V29" s="48">
        <v>27</v>
      </c>
      <c r="W29" s="30">
        <f>SUMIF(ПДД!$A$4:$A$30,Команды!$A29,ПДД!$H$4:$H$30)</f>
        <v>0.04721064814814815</v>
      </c>
      <c r="X29" s="48">
        <v>14</v>
      </c>
      <c r="Y29" s="30">
        <f>SUMIF(Эстафета!$A$4:$A$30,Команды!$A29,Эстафета!$E$4:$E$30)</f>
        <v>0.004144907407407407</v>
      </c>
      <c r="Z29" s="48">
        <v>26</v>
      </c>
      <c r="AA29" s="32">
        <f>Команды!$D29+F29+Команды!$H29+Команды!$J29+Команды!$L29+Команды!$N29+Команды!$P29+Команды!$R29+Команды!$T29+Команды!$V29+Команды!$X29+Команды!$Z29</f>
        <v>205</v>
      </c>
      <c r="AB29" s="55">
        <v>26</v>
      </c>
    </row>
    <row r="30" spans="1:28" ht="18.75">
      <c r="A30">
        <v>37</v>
      </c>
      <c r="B30" s="62" t="s">
        <v>391</v>
      </c>
      <c r="C30" s="29">
        <f>SUMIF('стрельба-пневматика'!$A$4:$A$57,Команды!$A30,'стрельба-пневматика'!$H$4:$H$57)</f>
        <v>198</v>
      </c>
      <c r="D30" s="48">
        <v>1</v>
      </c>
      <c r="E30" s="29">
        <f>SUMIF('стрельба-лук'!$A$4:$A$57,Команды!$A30,'стрельба-лук'!$F$4:$F$57)</f>
        <v>128</v>
      </c>
      <c r="F30" s="48">
        <v>2</v>
      </c>
      <c r="G30" s="29">
        <f>SUMIF('стрельба-АК'!$A$4:$A$30,Команды!$A30,'стрельба-АК'!$E$4:$E$30)</f>
        <v>86</v>
      </c>
      <c r="H30" s="48">
        <v>4</v>
      </c>
      <c r="I30" s="30">
        <f>SUMIF('сборка разборка АК'!$A$4:$A$57,Команды!$A30,'сборка разборка АК'!$J$4:$J$57)</f>
        <v>0.001064351851851852</v>
      </c>
      <c r="J30" s="48">
        <v>2</v>
      </c>
      <c r="K30" s="30" t="e">
        <f>SUMIF(#REF!,Команды!$A30,#REF!)</f>
        <v>#REF!</v>
      </c>
      <c r="L30" s="49"/>
      <c r="M30" s="30">
        <f>SUMIF('полоса Штурм'!$A$4:$A$111,Команды!$A30,'полоса Штурм'!$F$4:$F$111)</f>
        <v>0.0014756944444444444</v>
      </c>
      <c r="N30" s="48">
        <v>11</v>
      </c>
      <c r="O30" s="30">
        <f>SUMIF(плавание!$A$4:$A$57,Команды!$A30,плавание!$H$4:$H$57)</f>
        <v>0.0008400462962962962</v>
      </c>
      <c r="P30" s="48">
        <v>10</v>
      </c>
      <c r="Q30" s="29">
        <f>SUMIF(подтягивание!$A$4:$A$57,Команды!$A30,подтягивание!$E$4:$E$57)</f>
        <v>30</v>
      </c>
      <c r="R30" s="48">
        <v>21</v>
      </c>
      <c r="S30" s="31">
        <f>SUMIF(ролики!$A$4:$A$30,Команды!$A30,ролики!$G$4:$G$30)</f>
        <v>0.0007344907407407409</v>
      </c>
      <c r="T30" s="48">
        <v>5</v>
      </c>
      <c r="U30" s="30">
        <f>SUMIF(ориентирование!$A$4:$A$30,Команды!$A30,ориентирование!$G$4:$G$30)</f>
        <v>0.02775462962962963</v>
      </c>
      <c r="V30" s="48">
        <v>21</v>
      </c>
      <c r="W30" s="30">
        <f>SUMIF(ПДД!$A$4:$A$30,Команды!$A30,ПДД!$H$4:$H$30)</f>
        <v>0.047511574074074074</v>
      </c>
      <c r="X30" s="48">
        <v>14</v>
      </c>
      <c r="Y30" s="30">
        <f>SUMIF(Эстафета!$A$4:$A$30,Команды!$A30,Эстафета!$E$4:$E$30)</f>
        <v>0.0033318287037037036</v>
      </c>
      <c r="Z30" s="48">
        <v>6</v>
      </c>
      <c r="AA30" s="32">
        <f>Команды!$D30+F30+Команды!$H30+Команды!$J30+Команды!$L30+Команды!$N30+Команды!$P30+Команды!$R30+Команды!$T30+Команды!$V30+Команды!$X30+Команды!$Z30</f>
        <v>97</v>
      </c>
      <c r="AB30" s="61">
        <v>3</v>
      </c>
    </row>
    <row r="33" ht="15">
      <c r="B33" s="18" t="s">
        <v>624</v>
      </c>
    </row>
  </sheetData>
  <sheetProtection/>
  <mergeCells count="1">
    <mergeCell ref="B1:A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S529"/>
  <sheetViews>
    <sheetView zoomScalePageLayoutView="0" workbookViewId="0" topLeftCell="A1">
      <selection activeCell="C6" sqref="C6"/>
    </sheetView>
  </sheetViews>
  <sheetFormatPr defaultColWidth="9.140625" defaultRowHeight="15" outlineLevelCol="1"/>
  <cols>
    <col min="1" max="1" width="5.421875" style="0" bestFit="1" customWidth="1"/>
    <col min="2" max="2" width="3.7109375" style="0" customWidth="1" outlineLevel="1"/>
    <col min="3" max="3" width="40.140625" style="0" customWidth="1"/>
    <col min="4" max="4" width="46.421875" style="0" bestFit="1" customWidth="1"/>
    <col min="5" max="5" width="11.00390625" style="0" bestFit="1" customWidth="1"/>
    <col min="6" max="6" width="3.7109375" style="0" bestFit="1" customWidth="1"/>
    <col min="7" max="7" width="9.140625" style="0" bestFit="1" customWidth="1"/>
    <col min="8" max="19" width="4.28125" style="3" bestFit="1" customWidth="1"/>
  </cols>
  <sheetData>
    <row r="1" spans="1:19" ht="85.5">
      <c r="A1" t="s">
        <v>0</v>
      </c>
      <c r="B1" s="7" t="s">
        <v>326</v>
      </c>
      <c r="C1" t="s">
        <v>325</v>
      </c>
      <c r="D1" t="s">
        <v>1</v>
      </c>
      <c r="E1" s="8" t="s">
        <v>2</v>
      </c>
      <c r="F1" s="8" t="s">
        <v>3</v>
      </c>
      <c r="G1" s="8" t="s">
        <v>312</v>
      </c>
      <c r="H1" s="2" t="s">
        <v>313</v>
      </c>
      <c r="I1" s="2" t="s">
        <v>314</v>
      </c>
      <c r="J1" s="2" t="s">
        <v>315</v>
      </c>
      <c r="K1" s="2" t="s">
        <v>316</v>
      </c>
      <c r="L1" s="2" t="s">
        <v>317</v>
      </c>
      <c r="M1" s="2" t="s">
        <v>318</v>
      </c>
      <c r="N1" s="2" t="s">
        <v>319</v>
      </c>
      <c r="O1" s="2" t="s">
        <v>320</v>
      </c>
      <c r="P1" s="2" t="s">
        <v>321</v>
      </c>
      <c r="Q1" s="2" t="s">
        <v>322</v>
      </c>
      <c r="R1" s="2" t="s">
        <v>323</v>
      </c>
      <c r="S1" s="2" t="s">
        <v>324</v>
      </c>
    </row>
    <row r="2" spans="1:19" ht="15">
      <c r="A2">
        <v>63</v>
      </c>
      <c r="B2">
        <v>4</v>
      </c>
      <c r="C2" s="4" t="str">
        <f>LOOKUP(Дети!$B2,Команды!$A$4:$A$30,Команды!$B$4:$B$30)</f>
        <v>Клуб "Добрыня" ОДОН ВВ МВД РФ</v>
      </c>
      <c r="D2" t="s">
        <v>5</v>
      </c>
      <c r="E2" s="1">
        <v>35356</v>
      </c>
      <c r="F2">
        <v>46</v>
      </c>
      <c r="G2">
        <v>160</v>
      </c>
      <c r="H2" s="3">
        <v>0</v>
      </c>
      <c r="I2" s="3">
        <v>1</v>
      </c>
      <c r="J2" s="3">
        <v>1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</row>
    <row r="3" spans="1:19" ht="15">
      <c r="A3">
        <v>61</v>
      </c>
      <c r="B3">
        <v>4</v>
      </c>
      <c r="C3" s="4" t="str">
        <f>LOOKUP(Дети!$B3,Команды!$A$4:$A$30,Команды!$B$4:$B$30)</f>
        <v>Клуб "Добрыня" ОДОН ВВ МВД РФ</v>
      </c>
      <c r="D3" t="s">
        <v>4</v>
      </c>
      <c r="E3" s="1">
        <v>35209</v>
      </c>
      <c r="F3">
        <v>48</v>
      </c>
      <c r="G3">
        <v>165</v>
      </c>
      <c r="H3" s="3">
        <v>0</v>
      </c>
      <c r="I3" s="3">
        <v>0</v>
      </c>
      <c r="J3" s="3">
        <v>0</v>
      </c>
      <c r="K3" s="3">
        <v>0</v>
      </c>
      <c r="L3" s="3">
        <v>1</v>
      </c>
      <c r="M3" s="3">
        <v>0</v>
      </c>
      <c r="N3" s="3">
        <v>0</v>
      </c>
      <c r="O3" s="3">
        <v>1</v>
      </c>
      <c r="P3" s="3">
        <v>0</v>
      </c>
      <c r="Q3" s="3">
        <v>0</v>
      </c>
      <c r="R3" s="3">
        <v>0</v>
      </c>
      <c r="S3" s="3">
        <v>0</v>
      </c>
    </row>
    <row r="4" spans="1:19" ht="15">
      <c r="A4">
        <v>77</v>
      </c>
      <c r="B4">
        <v>4</v>
      </c>
      <c r="C4" s="4" t="str">
        <f>LOOKUP(Дети!$B4,Команды!$A$4:$A$30,Команды!$B$4:$B$30)</f>
        <v>Клуб "Добрыня" ОДОН ВВ МВД РФ</v>
      </c>
      <c r="D4" t="s">
        <v>16</v>
      </c>
      <c r="E4" s="1">
        <v>35417</v>
      </c>
      <c r="F4">
        <v>44</v>
      </c>
      <c r="G4">
        <v>160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1</v>
      </c>
      <c r="Q4" s="3">
        <v>0</v>
      </c>
      <c r="R4" s="3">
        <v>0</v>
      </c>
      <c r="S4" s="3">
        <v>0</v>
      </c>
    </row>
    <row r="5" spans="1:19" ht="15">
      <c r="A5">
        <v>66</v>
      </c>
      <c r="B5">
        <v>4</v>
      </c>
      <c r="C5" s="4" t="str">
        <f>LOOKUP(Дети!$B5,Команды!$A$4:$A$30,Команды!$B$4:$B$30)</f>
        <v>Клуб "Добрыня" ОДОН ВВ МВД РФ</v>
      </c>
      <c r="D5" t="s">
        <v>489</v>
      </c>
      <c r="E5" s="1">
        <v>35118</v>
      </c>
      <c r="F5">
        <v>48</v>
      </c>
      <c r="G5">
        <v>170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</row>
    <row r="6" spans="1:19" ht="15">
      <c r="A6">
        <v>80</v>
      </c>
      <c r="B6">
        <v>4</v>
      </c>
      <c r="C6" s="4" t="str">
        <f>LOOKUP(Дети!$B6,Команды!$A$4:$A$30,Команды!$B$4:$B$30)</f>
        <v>Клуб "Добрыня" ОДОН ВВ МВД РФ</v>
      </c>
      <c r="D6" t="s">
        <v>19</v>
      </c>
      <c r="E6" s="1">
        <v>35320</v>
      </c>
      <c r="F6">
        <v>44</v>
      </c>
      <c r="G6">
        <v>170</v>
      </c>
      <c r="H6" s="3">
        <v>0</v>
      </c>
      <c r="I6" s="3">
        <v>0</v>
      </c>
      <c r="J6" s="3">
        <v>0</v>
      </c>
      <c r="K6" s="3">
        <v>0</v>
      </c>
      <c r="L6" s="3">
        <v>1</v>
      </c>
      <c r="M6" s="3">
        <v>0</v>
      </c>
      <c r="N6" s="3">
        <v>1</v>
      </c>
      <c r="O6" s="3">
        <v>0</v>
      </c>
      <c r="P6" s="3">
        <v>0</v>
      </c>
      <c r="Q6" s="3">
        <v>0</v>
      </c>
      <c r="R6" s="3">
        <v>0</v>
      </c>
      <c r="S6" s="3">
        <v>0</v>
      </c>
    </row>
    <row r="7" spans="1:19" ht="15">
      <c r="A7">
        <v>67</v>
      </c>
      <c r="B7">
        <v>4</v>
      </c>
      <c r="C7" s="4" t="str">
        <f>LOOKUP(Дети!$B7,Команды!$A$4:$A$30,Команды!$B$4:$B$30)</f>
        <v>Клуб "Добрыня" ОДОН ВВ МВД РФ</v>
      </c>
      <c r="D7" t="s">
        <v>490</v>
      </c>
      <c r="E7" s="1">
        <v>36795</v>
      </c>
      <c r="F7">
        <v>44</v>
      </c>
      <c r="G7">
        <v>160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</row>
    <row r="8" spans="1:19" ht="15">
      <c r="A8">
        <v>79</v>
      </c>
      <c r="B8">
        <v>4</v>
      </c>
      <c r="C8" s="4" t="str">
        <f>LOOKUP(Дети!$B8,Команды!$A$4:$A$30,Команды!$B$4:$B$30)</f>
        <v>Клуб "Добрыня" ОДОН ВВ МВД РФ</v>
      </c>
      <c r="D8" t="s">
        <v>18</v>
      </c>
      <c r="E8" s="1">
        <v>35178</v>
      </c>
      <c r="F8">
        <v>46</v>
      </c>
      <c r="G8">
        <v>170</v>
      </c>
      <c r="H8" s="3">
        <v>0</v>
      </c>
      <c r="I8" s="3">
        <v>0</v>
      </c>
      <c r="J8" s="3">
        <v>0</v>
      </c>
      <c r="K8" s="3">
        <v>0</v>
      </c>
      <c r="L8" s="3">
        <v>1</v>
      </c>
      <c r="M8" s="3">
        <v>0</v>
      </c>
      <c r="N8" s="3">
        <v>1</v>
      </c>
      <c r="O8" s="3">
        <v>0</v>
      </c>
      <c r="P8" s="3">
        <v>0</v>
      </c>
      <c r="Q8" s="3">
        <v>0</v>
      </c>
      <c r="R8" s="3">
        <v>0</v>
      </c>
      <c r="S8" s="3">
        <v>0</v>
      </c>
    </row>
    <row r="9" spans="1:19" ht="15">
      <c r="A9">
        <v>64</v>
      </c>
      <c r="B9">
        <v>4</v>
      </c>
      <c r="C9" s="4" t="str">
        <f>LOOKUP(Дети!$B9,Команды!$A$4:$A$30,Команды!$B$4:$B$30)</f>
        <v>Клуб "Добрыня" ОДОН ВВ МВД РФ</v>
      </c>
      <c r="D9" t="s">
        <v>488</v>
      </c>
      <c r="E9" s="1">
        <v>35435</v>
      </c>
      <c r="F9">
        <v>46</v>
      </c>
      <c r="G9">
        <v>170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</row>
    <row r="10" spans="1:19" ht="15">
      <c r="A10">
        <v>71</v>
      </c>
      <c r="B10">
        <v>4</v>
      </c>
      <c r="C10" s="4" t="str">
        <f>LOOKUP(Дети!$B10,Команды!$A$4:$A$30,Команды!$B$4:$B$30)</f>
        <v>Клуб "Добрыня" ОДОН ВВ МВД РФ</v>
      </c>
      <c r="D10" t="s">
        <v>10</v>
      </c>
      <c r="E10" s="1">
        <v>35467</v>
      </c>
      <c r="F10">
        <v>46</v>
      </c>
      <c r="G10">
        <v>170</v>
      </c>
      <c r="H10" s="3">
        <v>0</v>
      </c>
      <c r="I10" s="3">
        <v>1</v>
      </c>
      <c r="J10" s="3">
        <v>0</v>
      </c>
      <c r="K10" s="3">
        <v>0</v>
      </c>
      <c r="L10" s="3">
        <v>1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</row>
    <row r="11" spans="1:19" ht="15">
      <c r="A11">
        <v>72</v>
      </c>
      <c r="B11">
        <v>4</v>
      </c>
      <c r="C11" s="4" t="str">
        <f>LOOKUP(Дети!$B11,Команды!$A$4:$A$30,Команды!$B$4:$B$30)</f>
        <v>Клуб "Добрыня" ОДОН ВВ МВД РФ</v>
      </c>
      <c r="D11" t="s">
        <v>11</v>
      </c>
      <c r="E11" s="1">
        <v>35899</v>
      </c>
      <c r="F11">
        <v>44</v>
      </c>
      <c r="G11">
        <v>160</v>
      </c>
      <c r="H11" s="3">
        <v>0</v>
      </c>
      <c r="I11" s="3">
        <v>0</v>
      </c>
      <c r="J11" s="3">
        <v>0</v>
      </c>
      <c r="K11" s="3">
        <v>0</v>
      </c>
      <c r="L11" s="3">
        <v>1</v>
      </c>
      <c r="M11" s="3">
        <v>1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</row>
    <row r="12" spans="1:19" ht="15">
      <c r="A12">
        <v>74</v>
      </c>
      <c r="B12">
        <v>4</v>
      </c>
      <c r="C12" s="4" t="str">
        <f>LOOKUP(Дети!$B12,Команды!$A$4:$A$30,Команды!$B$4:$B$30)</f>
        <v>Клуб "Добрыня" ОДОН ВВ МВД РФ</v>
      </c>
      <c r="D12" t="s">
        <v>13</v>
      </c>
      <c r="E12" s="1">
        <v>35496</v>
      </c>
      <c r="F12">
        <v>44</v>
      </c>
      <c r="G12">
        <v>170</v>
      </c>
      <c r="H12" s="3">
        <v>1</v>
      </c>
      <c r="I12" s="3">
        <v>0</v>
      </c>
      <c r="J12" s="3">
        <v>0</v>
      </c>
      <c r="K12" s="3">
        <v>0</v>
      </c>
      <c r="L12" s="3">
        <v>0</v>
      </c>
      <c r="M12" s="3">
        <v>1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</row>
    <row r="13" spans="1:19" ht="15">
      <c r="A13">
        <v>68</v>
      </c>
      <c r="B13">
        <v>4</v>
      </c>
      <c r="C13" s="4" t="str">
        <f>LOOKUP(Дети!$B13,Команды!$A$4:$A$30,Команды!$B$4:$B$30)</f>
        <v>Клуб "Добрыня" ОДОН ВВ МВД РФ</v>
      </c>
      <c r="D13" t="s">
        <v>7</v>
      </c>
      <c r="E13" s="1">
        <v>35240</v>
      </c>
      <c r="F13">
        <v>46</v>
      </c>
      <c r="G13">
        <v>165</v>
      </c>
      <c r="H13" s="3">
        <v>0</v>
      </c>
      <c r="I13" s="3">
        <v>0</v>
      </c>
      <c r="J13" s="3">
        <v>0</v>
      </c>
      <c r="K13" s="3">
        <v>1</v>
      </c>
      <c r="L13" s="3">
        <v>1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</row>
    <row r="14" spans="1:19" ht="15">
      <c r="A14">
        <v>69</v>
      </c>
      <c r="B14">
        <v>4</v>
      </c>
      <c r="C14" s="4" t="str">
        <f>LOOKUP(Дети!$B14,Команды!$A$4:$A$30,Команды!$B$4:$B$30)</f>
        <v>Клуб "Добрыня" ОДОН ВВ МВД РФ</v>
      </c>
      <c r="D14" t="s">
        <v>8</v>
      </c>
      <c r="E14" s="1">
        <v>35074</v>
      </c>
      <c r="F14">
        <v>46</v>
      </c>
      <c r="G14">
        <v>170</v>
      </c>
      <c r="H14" s="3">
        <v>0</v>
      </c>
      <c r="I14" s="3">
        <v>0</v>
      </c>
      <c r="J14" s="3">
        <v>0</v>
      </c>
      <c r="K14" s="3">
        <v>0</v>
      </c>
      <c r="L14" s="3">
        <v>1</v>
      </c>
      <c r="M14" s="3">
        <v>0</v>
      </c>
      <c r="N14" s="3">
        <v>1</v>
      </c>
      <c r="O14" s="3">
        <v>1</v>
      </c>
      <c r="P14" s="3">
        <v>0</v>
      </c>
      <c r="Q14" s="3">
        <v>0</v>
      </c>
      <c r="R14" s="3">
        <v>0</v>
      </c>
      <c r="S14" s="3">
        <v>0</v>
      </c>
    </row>
    <row r="15" spans="1:19" ht="15">
      <c r="A15">
        <v>62</v>
      </c>
      <c r="B15">
        <v>4</v>
      </c>
      <c r="C15" s="4" t="str">
        <f>LOOKUP(Дети!$B15,Команды!$A$4:$A$30,Команды!$B$4:$B$30)</f>
        <v>Клуб "Добрыня" ОДОН ВВ МВД РФ</v>
      </c>
      <c r="D15" t="s">
        <v>487</v>
      </c>
      <c r="E15" s="1">
        <v>35460</v>
      </c>
      <c r="F15">
        <v>42</v>
      </c>
      <c r="G15">
        <v>160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</row>
    <row r="16" spans="1:19" ht="15">
      <c r="A16">
        <v>78</v>
      </c>
      <c r="B16">
        <v>4</v>
      </c>
      <c r="C16" s="4" t="str">
        <f>LOOKUP(Дети!$B16,Команды!$A$4:$A$30,Команды!$B$4:$B$30)</f>
        <v>Клуб "Добрыня" ОДОН ВВ МВД РФ</v>
      </c>
      <c r="D16" t="s">
        <v>17</v>
      </c>
      <c r="E16" s="1">
        <v>35271</v>
      </c>
      <c r="F16">
        <v>44</v>
      </c>
      <c r="G16">
        <v>165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</v>
      </c>
    </row>
    <row r="17" spans="1:19" ht="15">
      <c r="A17">
        <v>76</v>
      </c>
      <c r="B17">
        <v>4</v>
      </c>
      <c r="C17" s="4" t="str">
        <f>LOOKUP(Дети!$B17,Команды!$A$4:$A$30,Команды!$B$4:$B$30)</f>
        <v>Клуб "Добрыня" ОДОН ВВ МВД РФ</v>
      </c>
      <c r="D17" t="s">
        <v>15</v>
      </c>
      <c r="E17" s="1">
        <v>35336</v>
      </c>
      <c r="F17">
        <v>44</v>
      </c>
      <c r="G17">
        <v>160</v>
      </c>
      <c r="H17" s="3">
        <v>0</v>
      </c>
      <c r="I17" s="3">
        <v>0</v>
      </c>
      <c r="J17" s="3">
        <v>0</v>
      </c>
      <c r="K17" s="3">
        <v>0</v>
      </c>
      <c r="L17" s="3">
        <v>1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</row>
    <row r="18" spans="1:19" ht="15">
      <c r="A18">
        <v>65</v>
      </c>
      <c r="B18">
        <v>4</v>
      </c>
      <c r="C18" s="4" t="str">
        <f>LOOKUP(Дети!$B18,Команды!$A$4:$A$30,Команды!$B$4:$B$30)</f>
        <v>Клуб "Добрыня" ОДОН ВВ МВД РФ</v>
      </c>
      <c r="D18" t="s">
        <v>6</v>
      </c>
      <c r="E18" s="1">
        <v>35255</v>
      </c>
      <c r="F18">
        <v>46</v>
      </c>
      <c r="G18">
        <v>170</v>
      </c>
      <c r="H18" s="3">
        <v>0</v>
      </c>
      <c r="I18" s="3">
        <v>0</v>
      </c>
      <c r="J18" s="3">
        <v>0</v>
      </c>
      <c r="K18" s="3">
        <v>0</v>
      </c>
      <c r="L18" s="3">
        <v>1</v>
      </c>
      <c r="M18" s="3">
        <v>1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</row>
    <row r="19" spans="1:19" ht="15">
      <c r="A19">
        <v>75</v>
      </c>
      <c r="B19">
        <v>4</v>
      </c>
      <c r="C19" s="4" t="str">
        <f>LOOKUP(Дети!$B19,Команды!$A$4:$A$30,Команды!$B$4:$B$30)</f>
        <v>Клуб "Добрыня" ОДОН ВВ МВД РФ</v>
      </c>
      <c r="D19" t="s">
        <v>14</v>
      </c>
      <c r="E19" s="1">
        <v>35265</v>
      </c>
      <c r="F19">
        <v>46</v>
      </c>
      <c r="G19">
        <v>165</v>
      </c>
      <c r="H19" s="3">
        <v>0</v>
      </c>
      <c r="I19" s="3">
        <v>1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</row>
    <row r="20" spans="1:19" ht="15">
      <c r="A20">
        <v>73</v>
      </c>
      <c r="B20">
        <v>4</v>
      </c>
      <c r="C20" s="4" t="str">
        <f>LOOKUP(Дети!$B20,Команды!$A$4:$A$30,Команды!$B$4:$B$30)</f>
        <v>Клуб "Добрыня" ОДОН ВВ МВД РФ</v>
      </c>
      <c r="D20" t="s">
        <v>12</v>
      </c>
      <c r="E20" s="1">
        <v>35587</v>
      </c>
      <c r="F20">
        <v>40</v>
      </c>
      <c r="G20">
        <v>150</v>
      </c>
      <c r="H20" s="3">
        <v>0</v>
      </c>
      <c r="I20" s="3">
        <v>0</v>
      </c>
      <c r="J20" s="3">
        <v>0</v>
      </c>
      <c r="K20" s="3">
        <v>0</v>
      </c>
      <c r="L20" s="3">
        <v>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0</v>
      </c>
    </row>
    <row r="21" spans="1:19" ht="15">
      <c r="A21">
        <v>70</v>
      </c>
      <c r="B21">
        <v>4</v>
      </c>
      <c r="C21" s="4" t="str">
        <f>LOOKUP(Дети!$B21,Команды!$A$4:$A$30,Команды!$B$4:$B$30)</f>
        <v>Клуб "Добрыня" ОДОН ВВ МВД РФ</v>
      </c>
      <c r="D21" t="s">
        <v>9</v>
      </c>
      <c r="E21" s="1">
        <v>35738</v>
      </c>
      <c r="F21">
        <v>50</v>
      </c>
      <c r="G21">
        <v>170</v>
      </c>
      <c r="H21" s="3">
        <v>0</v>
      </c>
      <c r="I21" s="3">
        <v>0</v>
      </c>
      <c r="J21" s="3">
        <v>0</v>
      </c>
      <c r="K21" s="3">
        <v>0</v>
      </c>
      <c r="L21" s="3">
        <v>1</v>
      </c>
      <c r="M21" s="3">
        <v>1</v>
      </c>
      <c r="N21" s="3">
        <v>0</v>
      </c>
      <c r="O21" s="3">
        <v>0</v>
      </c>
      <c r="P21" s="3">
        <v>0</v>
      </c>
      <c r="Q21" s="3">
        <v>1</v>
      </c>
      <c r="R21" s="3">
        <v>0</v>
      </c>
      <c r="S21" s="3">
        <v>0</v>
      </c>
    </row>
    <row r="22" spans="1:19" ht="15">
      <c r="A22">
        <v>86</v>
      </c>
      <c r="B22">
        <v>5</v>
      </c>
      <c r="C22" s="4" t="str">
        <f>LOOKUP(Дети!$B22,Команды!$A$4:$A$30,Команды!$B$4:$B$30)</f>
        <v>Рузский район М.О.</v>
      </c>
      <c r="D22" t="s">
        <v>23</v>
      </c>
      <c r="E22" s="1">
        <v>35329</v>
      </c>
      <c r="F22">
        <v>44</v>
      </c>
      <c r="G22">
        <v>160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1</v>
      </c>
      <c r="S22" s="3">
        <v>0</v>
      </c>
    </row>
    <row r="23" spans="1:19" ht="15">
      <c r="A23">
        <v>82</v>
      </c>
      <c r="B23">
        <v>5</v>
      </c>
      <c r="C23" s="4" t="str">
        <f>LOOKUP(Дети!$B23,Команды!$A$4:$A$30,Команды!$B$4:$B$30)</f>
        <v>Рузский район М.О.</v>
      </c>
      <c r="D23" t="s">
        <v>427</v>
      </c>
      <c r="E23" s="1">
        <v>35691</v>
      </c>
      <c r="F23">
        <v>46</v>
      </c>
      <c r="G23">
        <v>170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1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</row>
    <row r="24" spans="1:19" ht="15">
      <c r="A24">
        <v>92</v>
      </c>
      <c r="B24">
        <v>5</v>
      </c>
      <c r="C24" s="4" t="str">
        <f>LOOKUP(Дети!$B24,Команды!$A$4:$A$30,Команды!$B$4:$B$30)</f>
        <v>Рузский район М.О.</v>
      </c>
      <c r="D24" t="s">
        <v>29</v>
      </c>
      <c r="E24" s="1">
        <v>35473</v>
      </c>
      <c r="F24">
        <v>44</v>
      </c>
      <c r="G24">
        <v>160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</row>
    <row r="25" spans="1:19" ht="15">
      <c r="A25">
        <v>93</v>
      </c>
      <c r="B25">
        <v>5</v>
      </c>
      <c r="C25" s="4" t="str">
        <f>LOOKUP(Дети!$B25,Команды!$A$4:$A$30,Команды!$B$4:$B$30)</f>
        <v>Рузский район М.О.</v>
      </c>
      <c r="D25" t="s">
        <v>30</v>
      </c>
      <c r="E25" s="1">
        <v>35200</v>
      </c>
      <c r="F25">
        <v>42</v>
      </c>
      <c r="G25">
        <v>165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</row>
    <row r="26" spans="1:19" ht="15">
      <c r="A26">
        <v>91</v>
      </c>
      <c r="B26">
        <v>5</v>
      </c>
      <c r="C26" s="4" t="str">
        <f>LOOKUP(Дети!$B26,Команды!$A$4:$A$30,Команды!$B$4:$B$30)</f>
        <v>Рузский район М.О.</v>
      </c>
      <c r="D26" t="s">
        <v>28</v>
      </c>
      <c r="E26" s="1">
        <v>35668</v>
      </c>
      <c r="F26">
        <v>42</v>
      </c>
      <c r="G26">
        <v>155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1</v>
      </c>
      <c r="P26" s="3">
        <v>0</v>
      </c>
      <c r="Q26" s="3">
        <v>0</v>
      </c>
      <c r="R26" s="3">
        <v>0</v>
      </c>
      <c r="S26" s="3">
        <v>0</v>
      </c>
    </row>
    <row r="27" spans="1:19" ht="15">
      <c r="A27">
        <v>87</v>
      </c>
      <c r="B27">
        <v>5</v>
      </c>
      <c r="C27" s="4" t="str">
        <f>LOOKUP(Дети!$B27,Команды!$A$4:$A$30,Команды!$B$4:$B$30)</f>
        <v>Рузский район М.О.</v>
      </c>
      <c r="D27" t="s">
        <v>24</v>
      </c>
      <c r="E27" s="1">
        <v>35709</v>
      </c>
      <c r="F27">
        <v>42</v>
      </c>
      <c r="G27">
        <v>155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1</v>
      </c>
      <c r="Q27" s="3">
        <v>0</v>
      </c>
      <c r="R27" s="3">
        <v>0</v>
      </c>
      <c r="S27" s="3">
        <v>0</v>
      </c>
    </row>
    <row r="28" spans="1:19" ht="15">
      <c r="A28">
        <v>100</v>
      </c>
      <c r="B28">
        <v>5</v>
      </c>
      <c r="C28" s="4" t="str">
        <f>LOOKUP(Дети!$B28,Команды!$A$4:$A$30,Команды!$B$4:$B$30)</f>
        <v>Рузский район М.О.</v>
      </c>
      <c r="D28" t="s">
        <v>428</v>
      </c>
      <c r="E28" s="1">
        <v>35077</v>
      </c>
      <c r="F28">
        <v>40</v>
      </c>
      <c r="G28">
        <v>165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1</v>
      </c>
      <c r="R28" s="3">
        <v>0</v>
      </c>
      <c r="S28" s="3">
        <v>0</v>
      </c>
    </row>
    <row r="29" spans="1:19" ht="15">
      <c r="A29">
        <v>94</v>
      </c>
      <c r="B29">
        <v>5</v>
      </c>
      <c r="C29" s="4" t="str">
        <f>LOOKUP(Дети!$B29,Команды!$A$4:$A$30,Команды!$B$4:$B$30)</f>
        <v>Рузский район М.О.</v>
      </c>
      <c r="D29" t="s">
        <v>31</v>
      </c>
      <c r="E29" s="1">
        <v>35358</v>
      </c>
      <c r="F29">
        <v>48</v>
      </c>
      <c r="G29">
        <v>165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1</v>
      </c>
    </row>
    <row r="30" spans="1:19" ht="15">
      <c r="A30">
        <v>95</v>
      </c>
      <c r="B30">
        <v>5</v>
      </c>
      <c r="C30" s="4" t="str">
        <f>LOOKUP(Дети!$B30,Команды!$A$4:$A$30,Команды!$B$4:$B$30)</f>
        <v>Рузский район М.О.</v>
      </c>
      <c r="D30" t="s">
        <v>32</v>
      </c>
      <c r="E30" s="1">
        <v>35826</v>
      </c>
      <c r="F30">
        <v>38</v>
      </c>
      <c r="G30">
        <v>155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1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</row>
    <row r="31" spans="1:19" ht="15">
      <c r="A31">
        <v>81</v>
      </c>
      <c r="B31">
        <v>5</v>
      </c>
      <c r="C31" s="4" t="str">
        <f>LOOKUP(Дети!$B31,Команды!$A$4:$A$30,Команды!$B$4:$B$30)</f>
        <v>Рузский район М.О.</v>
      </c>
      <c r="D31" t="s">
        <v>426</v>
      </c>
      <c r="E31" s="1">
        <v>35831</v>
      </c>
      <c r="F31">
        <v>46</v>
      </c>
      <c r="G31">
        <v>170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1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</row>
    <row r="32" spans="1:19" ht="15">
      <c r="A32">
        <v>96</v>
      </c>
      <c r="B32">
        <v>5</v>
      </c>
      <c r="C32" s="4" t="str">
        <f>LOOKUP(Дети!$B32,Команды!$A$4:$A$30,Команды!$B$4:$B$30)</f>
        <v>Рузский район М.О.</v>
      </c>
      <c r="D32" t="s">
        <v>33</v>
      </c>
      <c r="E32" s="1">
        <v>35610</v>
      </c>
      <c r="F32">
        <v>40</v>
      </c>
      <c r="G32">
        <v>165</v>
      </c>
      <c r="H32" s="3">
        <v>1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</row>
    <row r="33" spans="1:19" ht="15">
      <c r="A33">
        <v>97</v>
      </c>
      <c r="B33">
        <v>5</v>
      </c>
      <c r="C33" s="4" t="str">
        <f>LOOKUP(Дети!$B33,Команды!$A$4:$A$30,Команды!$B$4:$B$30)</f>
        <v>Рузский район М.О.</v>
      </c>
      <c r="D33" t="s">
        <v>34</v>
      </c>
      <c r="E33" s="1">
        <v>35714</v>
      </c>
      <c r="F33">
        <v>40</v>
      </c>
      <c r="G33">
        <v>165</v>
      </c>
      <c r="H33" s="3">
        <v>0</v>
      </c>
      <c r="I33" s="3">
        <v>1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</row>
    <row r="34" spans="1:19" ht="15">
      <c r="A34">
        <v>88</v>
      </c>
      <c r="B34">
        <v>5</v>
      </c>
      <c r="C34" s="4" t="str">
        <f>LOOKUP(Дети!$B34,Команды!$A$4:$A$30,Команды!$B$4:$B$30)</f>
        <v>Рузский район М.О.</v>
      </c>
      <c r="D34" t="s">
        <v>25</v>
      </c>
      <c r="E34" s="1">
        <v>35180</v>
      </c>
      <c r="F34">
        <v>44</v>
      </c>
      <c r="G34">
        <v>170</v>
      </c>
      <c r="H34" s="3">
        <v>0</v>
      </c>
      <c r="I34" s="3">
        <v>0</v>
      </c>
      <c r="J34" s="3">
        <v>0</v>
      </c>
      <c r="K34" s="3">
        <v>0</v>
      </c>
      <c r="L34" s="3">
        <v>1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</row>
    <row r="35" spans="1:19" ht="15">
      <c r="A35">
        <v>89</v>
      </c>
      <c r="B35">
        <v>5</v>
      </c>
      <c r="C35" s="4" t="str">
        <f>LOOKUP(Дети!$B35,Команды!$A$4:$A$30,Команды!$B$4:$B$30)</f>
        <v>Рузский район М.О.</v>
      </c>
      <c r="D35" t="s">
        <v>26</v>
      </c>
      <c r="E35" s="1">
        <v>35267</v>
      </c>
      <c r="F35">
        <v>46</v>
      </c>
      <c r="G35">
        <v>165</v>
      </c>
      <c r="H35" s="3">
        <v>0</v>
      </c>
      <c r="I35" s="3">
        <v>0</v>
      </c>
      <c r="J35" s="3">
        <v>1</v>
      </c>
      <c r="K35" s="3">
        <v>1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</row>
    <row r="36" spans="1:19" ht="15">
      <c r="A36">
        <v>90</v>
      </c>
      <c r="B36">
        <v>5</v>
      </c>
      <c r="C36" s="4" t="str">
        <f>LOOKUP(Дети!$B36,Команды!$A$4:$A$30,Команды!$B$4:$B$30)</f>
        <v>Рузский район М.О.</v>
      </c>
      <c r="D36" t="s">
        <v>27</v>
      </c>
      <c r="E36" s="1">
        <v>35236</v>
      </c>
      <c r="F36">
        <v>44</v>
      </c>
      <c r="G36">
        <v>170</v>
      </c>
      <c r="H36" s="3">
        <v>0</v>
      </c>
      <c r="I36" s="3">
        <v>0</v>
      </c>
      <c r="J36" s="3">
        <v>0</v>
      </c>
      <c r="K36" s="3">
        <v>0</v>
      </c>
      <c r="L36" s="3">
        <v>1</v>
      </c>
      <c r="M36" s="3">
        <v>0</v>
      </c>
      <c r="N36" s="3">
        <v>0</v>
      </c>
      <c r="O36" s="3">
        <v>1</v>
      </c>
      <c r="P36" s="3">
        <v>0</v>
      </c>
      <c r="Q36" s="3">
        <v>0</v>
      </c>
      <c r="R36" s="3">
        <v>0</v>
      </c>
      <c r="S36" s="3">
        <v>0</v>
      </c>
    </row>
    <row r="37" spans="1:19" ht="15">
      <c r="A37">
        <v>84</v>
      </c>
      <c r="B37">
        <v>5</v>
      </c>
      <c r="C37" s="4" t="str">
        <f>LOOKUP(Дети!$B37,Команды!$A$4:$A$30,Команды!$B$4:$B$30)</f>
        <v>Рузский район М.О.</v>
      </c>
      <c r="D37" t="s">
        <v>21</v>
      </c>
      <c r="E37" s="1">
        <v>35207</v>
      </c>
      <c r="F37">
        <v>42</v>
      </c>
      <c r="G37">
        <v>155</v>
      </c>
      <c r="H37" s="3">
        <v>0</v>
      </c>
      <c r="I37" s="3">
        <v>0</v>
      </c>
      <c r="J37" s="3">
        <v>0</v>
      </c>
      <c r="K37" s="3">
        <v>1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</row>
    <row r="38" spans="1:19" ht="15">
      <c r="A38">
        <v>85</v>
      </c>
      <c r="B38">
        <v>5</v>
      </c>
      <c r="C38" s="4" t="str">
        <f>LOOKUP(Дети!$B38,Команды!$A$4:$A$30,Команды!$B$4:$B$30)</f>
        <v>Рузский район М.О.</v>
      </c>
      <c r="D38" t="s">
        <v>22</v>
      </c>
      <c r="E38" s="1">
        <v>35476</v>
      </c>
      <c r="F38">
        <v>44</v>
      </c>
      <c r="G38">
        <v>165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1</v>
      </c>
      <c r="N38" s="3">
        <v>0</v>
      </c>
      <c r="O38" s="3">
        <v>0</v>
      </c>
      <c r="P38" s="3">
        <v>0</v>
      </c>
      <c r="Q38" s="3">
        <v>1</v>
      </c>
      <c r="R38" s="3">
        <v>0</v>
      </c>
      <c r="S38" s="3">
        <v>0</v>
      </c>
    </row>
    <row r="39" spans="1:19" ht="15">
      <c r="A39">
        <v>98</v>
      </c>
      <c r="B39">
        <v>5</v>
      </c>
      <c r="C39" s="4" t="str">
        <f>LOOKUP(Дети!$B39,Команды!$A$4:$A$30,Команды!$B$4:$B$30)</f>
        <v>Рузский район М.О.</v>
      </c>
      <c r="D39" t="s">
        <v>35</v>
      </c>
      <c r="E39" s="1">
        <v>35564</v>
      </c>
      <c r="F39">
        <v>40</v>
      </c>
      <c r="G39">
        <v>165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</row>
    <row r="40" spans="1:19" ht="15">
      <c r="A40">
        <v>99</v>
      </c>
      <c r="B40">
        <v>5</v>
      </c>
      <c r="C40" s="4" t="str">
        <f>LOOKUP(Дети!$B40,Команды!$A$4:$A$30,Команды!$B$4:$B$30)</f>
        <v>Рузский район М.О.</v>
      </c>
      <c r="D40" t="s">
        <v>36</v>
      </c>
      <c r="E40" s="1">
        <v>35764</v>
      </c>
      <c r="F40">
        <v>38</v>
      </c>
      <c r="G40">
        <v>155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</row>
    <row r="41" spans="1:19" ht="15">
      <c r="A41">
        <v>83</v>
      </c>
      <c r="B41">
        <v>5</v>
      </c>
      <c r="C41" s="4" t="str">
        <f>LOOKUP(Дети!$B41,Команды!$A$4:$A$30,Команды!$B$4:$B$30)</f>
        <v>Рузский район М.О.</v>
      </c>
      <c r="D41" t="s">
        <v>20</v>
      </c>
      <c r="E41" s="1">
        <v>35723</v>
      </c>
      <c r="F41">
        <v>42</v>
      </c>
      <c r="G41">
        <v>155</v>
      </c>
      <c r="H41" s="3">
        <v>1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</row>
    <row r="42" spans="1:19" ht="15">
      <c r="A42">
        <v>119</v>
      </c>
      <c r="B42">
        <v>6</v>
      </c>
      <c r="C42" s="4" t="str">
        <f>LOOKUP(Дети!$B42,Команды!$A$4:$A$30,Команды!$B$4:$B$30)</f>
        <v>Городской округ Домодедово М.О.</v>
      </c>
      <c r="D42" t="s">
        <v>53</v>
      </c>
      <c r="E42" s="1">
        <v>35729</v>
      </c>
      <c r="F42">
        <v>46</v>
      </c>
      <c r="G42">
        <v>170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1</v>
      </c>
      <c r="R42" s="3">
        <v>0</v>
      </c>
      <c r="S42" s="3">
        <v>0</v>
      </c>
    </row>
    <row r="43" spans="1:19" ht="15">
      <c r="A43">
        <v>112</v>
      </c>
      <c r="B43">
        <v>6</v>
      </c>
      <c r="C43" s="4" t="str">
        <f>LOOKUP(Дети!$B43,Команды!$A$4:$A$30,Команды!$B$4:$B$30)</f>
        <v>Городской округ Домодедово М.О.</v>
      </c>
      <c r="D43" t="s">
        <v>47</v>
      </c>
      <c r="E43" s="1">
        <v>35411</v>
      </c>
      <c r="F43">
        <v>44</v>
      </c>
      <c r="G43">
        <v>160</v>
      </c>
      <c r="H43" s="3">
        <v>0</v>
      </c>
      <c r="I43" s="3">
        <v>0</v>
      </c>
      <c r="J43" s="3">
        <v>1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</row>
    <row r="44" spans="1:19" ht="15">
      <c r="A44">
        <v>117</v>
      </c>
      <c r="B44">
        <v>6</v>
      </c>
      <c r="C44" s="4" t="str">
        <f>LOOKUP(Дети!$B44,Команды!$A$4:$A$30,Команды!$B$4:$B$30)</f>
        <v>Городской округ Домодедово М.О.</v>
      </c>
      <c r="D44" t="s">
        <v>51</v>
      </c>
      <c r="E44" s="1">
        <v>35862</v>
      </c>
      <c r="F44">
        <v>46</v>
      </c>
      <c r="G44">
        <v>160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1</v>
      </c>
      <c r="Q44" s="3">
        <v>0</v>
      </c>
      <c r="R44" s="3">
        <v>0</v>
      </c>
      <c r="S44" s="3">
        <v>0</v>
      </c>
    </row>
    <row r="45" spans="1:19" ht="15">
      <c r="A45">
        <v>110</v>
      </c>
      <c r="B45">
        <v>6</v>
      </c>
      <c r="C45" s="4" t="str">
        <f>LOOKUP(Дети!$B45,Команды!$A$4:$A$30,Команды!$B$4:$B$30)</f>
        <v>Городской округ Домодедово М.О.</v>
      </c>
      <c r="D45" t="s">
        <v>45</v>
      </c>
      <c r="E45" s="1">
        <v>35386</v>
      </c>
      <c r="F45">
        <v>46</v>
      </c>
      <c r="G45">
        <v>170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1</v>
      </c>
      <c r="O45" s="3">
        <v>0</v>
      </c>
      <c r="P45" s="3">
        <v>0</v>
      </c>
      <c r="Q45" s="3">
        <v>0</v>
      </c>
      <c r="R45" s="3">
        <v>1</v>
      </c>
      <c r="S45" s="3">
        <v>0</v>
      </c>
    </row>
    <row r="46" spans="1:19" ht="15">
      <c r="A46">
        <v>101</v>
      </c>
      <c r="B46">
        <v>6</v>
      </c>
      <c r="C46" s="4" t="str">
        <f>LOOKUP(Дети!$B46,Команды!$A$4:$A$30,Команды!$B$4:$B$30)</f>
        <v>Городской округ Домодедово М.О.</v>
      </c>
      <c r="D46" t="s">
        <v>37</v>
      </c>
      <c r="E46" s="1">
        <v>35389</v>
      </c>
      <c r="F46">
        <v>44</v>
      </c>
      <c r="G46">
        <v>150</v>
      </c>
      <c r="H46" s="3">
        <v>0</v>
      </c>
      <c r="I46" s="3">
        <v>0</v>
      </c>
      <c r="J46" s="3">
        <v>1</v>
      </c>
      <c r="K46" s="3">
        <v>1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</row>
    <row r="47" spans="1:19" ht="15">
      <c r="A47">
        <v>102</v>
      </c>
      <c r="B47">
        <v>6</v>
      </c>
      <c r="C47" s="4" t="str">
        <f>LOOKUP(Дети!$B47,Команды!$A$4:$A$30,Команды!$B$4:$B$30)</f>
        <v>Городской округ Домодедово М.О.</v>
      </c>
      <c r="D47" t="s">
        <v>439</v>
      </c>
      <c r="E47" s="1">
        <v>35996</v>
      </c>
      <c r="F47">
        <v>46</v>
      </c>
      <c r="G47">
        <v>160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</row>
    <row r="48" spans="1:19" ht="15">
      <c r="A48">
        <v>114</v>
      </c>
      <c r="B48">
        <v>6</v>
      </c>
      <c r="C48" s="4" t="str">
        <f>LOOKUP(Дети!$B48,Команды!$A$4:$A$30,Команды!$B$4:$B$30)</f>
        <v>Городской округ Домодедово М.О.</v>
      </c>
      <c r="D48" t="s">
        <v>440</v>
      </c>
      <c r="E48" s="1">
        <v>35707</v>
      </c>
      <c r="F48">
        <v>46</v>
      </c>
      <c r="G48">
        <v>185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</row>
    <row r="49" spans="1:19" ht="15">
      <c r="A49">
        <v>113</v>
      </c>
      <c r="B49">
        <v>6</v>
      </c>
      <c r="C49" s="4" t="str">
        <f>LOOKUP(Дети!$B49,Команды!$A$4:$A$30,Команды!$B$4:$B$30)</f>
        <v>Городской округ Домодедово М.О.</v>
      </c>
      <c r="D49" t="s">
        <v>48</v>
      </c>
      <c r="E49" s="1">
        <v>35606</v>
      </c>
      <c r="F49">
        <v>46</v>
      </c>
      <c r="G49">
        <v>170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1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</row>
    <row r="50" spans="1:19" ht="15">
      <c r="A50">
        <v>120</v>
      </c>
      <c r="B50">
        <v>6</v>
      </c>
      <c r="C50" s="4" t="str">
        <f>LOOKUP(Дети!$B50,Команды!$A$4:$A$30,Команды!$B$4:$B$30)</f>
        <v>Городской округ Домодедово М.О.</v>
      </c>
      <c r="D50" t="s">
        <v>441</v>
      </c>
      <c r="E50" s="1">
        <v>35099</v>
      </c>
      <c r="F50">
        <v>46</v>
      </c>
      <c r="G50">
        <v>170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</row>
    <row r="51" spans="1:19" ht="15">
      <c r="A51">
        <v>106</v>
      </c>
      <c r="B51">
        <v>6</v>
      </c>
      <c r="C51" s="4" t="str">
        <f>LOOKUP(Дети!$B51,Команды!$A$4:$A$30,Команды!$B$4:$B$30)</f>
        <v>Городской округ Домодедово М.О.</v>
      </c>
      <c r="D51" t="s">
        <v>41</v>
      </c>
      <c r="E51" s="1">
        <v>35241</v>
      </c>
      <c r="F51">
        <v>46</v>
      </c>
      <c r="G51">
        <v>160</v>
      </c>
      <c r="H51" s="3">
        <v>1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</row>
    <row r="52" spans="1:19" ht="15">
      <c r="A52">
        <v>118</v>
      </c>
      <c r="B52">
        <v>6</v>
      </c>
      <c r="C52" s="4" t="str">
        <f>LOOKUP(Дети!$B52,Команды!$A$4:$A$30,Команды!$B$4:$B$30)</f>
        <v>Городской округ Домодедово М.О.</v>
      </c>
      <c r="D52" t="s">
        <v>52</v>
      </c>
      <c r="E52" s="1">
        <v>35578</v>
      </c>
      <c r="F52">
        <v>44</v>
      </c>
      <c r="G52">
        <v>160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1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</row>
    <row r="53" spans="1:19" ht="15">
      <c r="A53">
        <v>103</v>
      </c>
      <c r="B53">
        <v>6</v>
      </c>
      <c r="C53" s="4" t="str">
        <f>LOOKUP(Дети!$B53,Команды!$A$4:$A$30,Команды!$B$4:$B$30)</f>
        <v>Городской округ Домодедово М.О.</v>
      </c>
      <c r="D53" t="s">
        <v>38</v>
      </c>
      <c r="E53" s="1">
        <v>35244</v>
      </c>
      <c r="F53">
        <v>46</v>
      </c>
      <c r="G53">
        <v>160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1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</row>
    <row r="54" spans="1:19" ht="15">
      <c r="A54">
        <v>104</v>
      </c>
      <c r="B54">
        <v>6</v>
      </c>
      <c r="C54" s="4" t="str">
        <f>LOOKUP(Дети!$B54,Команды!$A$4:$A$30,Команды!$B$4:$B$30)</f>
        <v>Городской округ Домодедово М.О.</v>
      </c>
      <c r="D54" t="s">
        <v>39</v>
      </c>
      <c r="E54" s="1">
        <v>35180</v>
      </c>
      <c r="F54">
        <v>46</v>
      </c>
      <c r="G54">
        <v>170</v>
      </c>
      <c r="H54" s="3">
        <v>0</v>
      </c>
      <c r="I54" s="3">
        <v>0</v>
      </c>
      <c r="J54" s="3">
        <v>0</v>
      </c>
      <c r="K54" s="3">
        <v>0</v>
      </c>
      <c r="L54" s="3">
        <v>1</v>
      </c>
      <c r="M54" s="3">
        <v>0</v>
      </c>
      <c r="N54" s="3">
        <v>0</v>
      </c>
      <c r="O54" s="3">
        <v>1</v>
      </c>
      <c r="P54" s="3">
        <v>0</v>
      </c>
      <c r="Q54" s="3">
        <v>0</v>
      </c>
      <c r="R54" s="3">
        <v>0</v>
      </c>
      <c r="S54" s="3">
        <v>0</v>
      </c>
    </row>
    <row r="55" spans="1:19" ht="15">
      <c r="A55">
        <v>111</v>
      </c>
      <c r="B55">
        <v>6</v>
      </c>
      <c r="C55" s="4" t="str">
        <f>LOOKUP(Дети!$B55,Команды!$A$4:$A$30,Команды!$B$4:$B$30)</f>
        <v>Городской округ Домодедово М.О.</v>
      </c>
      <c r="D55" t="s">
        <v>46</v>
      </c>
      <c r="E55" s="1">
        <v>35291</v>
      </c>
      <c r="F55">
        <v>46</v>
      </c>
      <c r="G55">
        <v>160</v>
      </c>
      <c r="H55" s="3">
        <v>1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</row>
    <row r="56" spans="1:19" ht="15">
      <c r="A56">
        <v>105</v>
      </c>
      <c r="B56">
        <v>6</v>
      </c>
      <c r="C56" s="4" t="str">
        <f>LOOKUP(Дети!$B56,Команды!$A$4:$A$30,Команды!$B$4:$B$30)</f>
        <v>Городской округ Домодедово М.О.</v>
      </c>
      <c r="D56" t="s">
        <v>40</v>
      </c>
      <c r="E56" s="1">
        <v>35225</v>
      </c>
      <c r="F56">
        <v>44</v>
      </c>
      <c r="G56">
        <v>160</v>
      </c>
      <c r="H56" s="3">
        <v>0</v>
      </c>
      <c r="I56" s="3">
        <v>1</v>
      </c>
      <c r="J56" s="3">
        <v>0</v>
      </c>
      <c r="K56" s="3">
        <v>0</v>
      </c>
      <c r="L56" s="3">
        <v>1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</row>
    <row r="57" spans="1:19" ht="15">
      <c r="A57">
        <v>109</v>
      </c>
      <c r="B57">
        <v>6</v>
      </c>
      <c r="C57" s="4" t="str">
        <f>LOOKUP(Дети!$B57,Команды!$A$4:$A$30,Команды!$B$4:$B$30)</f>
        <v>Городской округ Домодедово М.О.</v>
      </c>
      <c r="D57" t="s">
        <v>44</v>
      </c>
      <c r="E57" s="1">
        <v>35223</v>
      </c>
      <c r="F57">
        <v>46</v>
      </c>
      <c r="G57">
        <v>170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1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</row>
    <row r="58" spans="1:19" ht="15">
      <c r="A58">
        <v>107</v>
      </c>
      <c r="B58">
        <v>6</v>
      </c>
      <c r="C58" s="4" t="str">
        <f>LOOKUP(Дети!$B58,Команды!$A$4:$A$30,Команды!$B$4:$B$30)</f>
        <v>Городской округ Домодедово М.О.</v>
      </c>
      <c r="D58" t="s">
        <v>42</v>
      </c>
      <c r="E58" s="1">
        <v>35236</v>
      </c>
      <c r="F58">
        <v>46</v>
      </c>
      <c r="G58">
        <v>160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</row>
    <row r="59" spans="1:19" ht="15">
      <c r="A59">
        <v>116</v>
      </c>
      <c r="B59">
        <v>6</v>
      </c>
      <c r="C59" s="4" t="str">
        <f>LOOKUP(Дети!$B59,Команды!$A$4:$A$30,Команды!$B$4:$B$30)</f>
        <v>Городской округ Домодедово М.О.</v>
      </c>
      <c r="D59" t="s">
        <v>50</v>
      </c>
      <c r="E59" s="1">
        <v>35461</v>
      </c>
      <c r="F59">
        <v>44</v>
      </c>
      <c r="G59">
        <v>180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1</v>
      </c>
    </row>
    <row r="60" spans="1:19" ht="15">
      <c r="A60">
        <v>115</v>
      </c>
      <c r="B60">
        <v>6</v>
      </c>
      <c r="C60" s="4" t="str">
        <f>LOOKUP(Дети!$B60,Команды!$A$4:$A$30,Команды!$B$4:$B$30)</f>
        <v>Городской округ Домодедово М.О.</v>
      </c>
      <c r="D60" t="s">
        <v>49</v>
      </c>
      <c r="E60" s="1">
        <v>35578</v>
      </c>
      <c r="F60">
        <v>46</v>
      </c>
      <c r="G60">
        <v>170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1</v>
      </c>
      <c r="P60" s="3">
        <v>0</v>
      </c>
      <c r="Q60" s="3">
        <v>1</v>
      </c>
      <c r="R60" s="3">
        <v>0</v>
      </c>
      <c r="S60" s="3">
        <v>0</v>
      </c>
    </row>
    <row r="61" spans="1:19" ht="15">
      <c r="A61">
        <v>108</v>
      </c>
      <c r="B61">
        <v>6</v>
      </c>
      <c r="C61" s="4" t="str">
        <f>LOOKUP(Дети!$B61,Команды!$A$4:$A$30,Команды!$B$4:$B$30)</f>
        <v>Городской округ Домодедово М.О.</v>
      </c>
      <c r="D61" t="s">
        <v>43</v>
      </c>
      <c r="E61" s="1">
        <v>35341</v>
      </c>
      <c r="F61">
        <v>46</v>
      </c>
      <c r="G61">
        <v>160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1</v>
      </c>
      <c r="Q61" s="3">
        <v>0</v>
      </c>
      <c r="R61" s="3">
        <v>0</v>
      </c>
      <c r="S61" s="3">
        <v>0</v>
      </c>
    </row>
    <row r="62" spans="1:19" ht="15">
      <c r="A62">
        <v>121</v>
      </c>
      <c r="B62">
        <v>7</v>
      </c>
      <c r="C62" s="4" t="str">
        <f>LOOKUP(Дети!$B62,Команды!$A$4:$A$30,Команды!$B$4:$B$30)</f>
        <v>Клинский район М.О.</v>
      </c>
      <c r="D62" t="s">
        <v>54</v>
      </c>
      <c r="E62" s="1">
        <v>35463</v>
      </c>
      <c r="F62">
        <v>0</v>
      </c>
      <c r="G62">
        <v>0</v>
      </c>
      <c r="H62" s="3">
        <v>0</v>
      </c>
      <c r="I62" s="3">
        <v>0</v>
      </c>
      <c r="J62" s="3">
        <v>0</v>
      </c>
      <c r="K62" s="3">
        <v>0</v>
      </c>
      <c r="L62" s="3">
        <v>1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</row>
    <row r="63" spans="1:19" ht="15">
      <c r="A63">
        <v>131</v>
      </c>
      <c r="B63">
        <v>7</v>
      </c>
      <c r="C63" s="4" t="str">
        <f>LOOKUP(Дети!$B63,Команды!$A$4:$A$30,Команды!$B$4:$B$30)</f>
        <v>Клинский район М.О.</v>
      </c>
      <c r="D63" t="s">
        <v>62</v>
      </c>
      <c r="E63" s="1">
        <v>35352</v>
      </c>
      <c r="F63">
        <v>0</v>
      </c>
      <c r="G63">
        <v>0</v>
      </c>
      <c r="H63" s="3">
        <v>1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1</v>
      </c>
      <c r="S63" s="3">
        <v>0</v>
      </c>
    </row>
    <row r="64" spans="1:19" ht="15">
      <c r="A64">
        <v>132</v>
      </c>
      <c r="B64">
        <v>7</v>
      </c>
      <c r="C64" s="4" t="str">
        <f>LOOKUP(Дети!$B64,Команды!$A$4:$A$30,Команды!$B$4:$B$30)</f>
        <v>Клинский район М.О.</v>
      </c>
      <c r="D64" t="s">
        <v>63</v>
      </c>
      <c r="E64" s="1">
        <v>35279</v>
      </c>
      <c r="F64">
        <v>0</v>
      </c>
      <c r="G64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1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</row>
    <row r="65" spans="1:19" ht="15">
      <c r="A65">
        <v>122</v>
      </c>
      <c r="B65">
        <v>7</v>
      </c>
      <c r="C65" s="4" t="str">
        <f>LOOKUP(Дети!$B65,Команды!$A$4:$A$30,Команды!$B$4:$B$30)</f>
        <v>Клинский район М.О.</v>
      </c>
      <c r="D65" t="s">
        <v>55</v>
      </c>
      <c r="E65" s="1">
        <v>35860</v>
      </c>
      <c r="F65">
        <v>0</v>
      </c>
      <c r="G65">
        <v>0</v>
      </c>
      <c r="H65" s="3">
        <v>0</v>
      </c>
      <c r="I65" s="3">
        <v>1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</row>
    <row r="66" spans="1:19" ht="15">
      <c r="A66">
        <v>134</v>
      </c>
      <c r="B66">
        <v>7</v>
      </c>
      <c r="C66" s="4" t="str">
        <f>LOOKUP(Дети!$B66,Команды!$A$4:$A$30,Команды!$B$4:$B$30)</f>
        <v>Клинский район М.О.</v>
      </c>
      <c r="D66" t="s">
        <v>64</v>
      </c>
      <c r="E66" s="1">
        <v>35561</v>
      </c>
      <c r="F66">
        <v>0</v>
      </c>
      <c r="G66">
        <v>0</v>
      </c>
      <c r="H66" s="3">
        <v>0</v>
      </c>
      <c r="I66" s="3">
        <v>0</v>
      </c>
      <c r="J66" s="3">
        <v>1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</row>
    <row r="67" spans="1:19" ht="15">
      <c r="A67">
        <v>123</v>
      </c>
      <c r="B67">
        <v>7</v>
      </c>
      <c r="C67" s="4" t="str">
        <f>LOOKUP(Дети!$B67,Команды!$A$4:$A$30,Команды!$B$4:$B$30)</f>
        <v>Клинский район М.О.</v>
      </c>
      <c r="D67" t="s">
        <v>56</v>
      </c>
      <c r="E67" s="1">
        <v>35085</v>
      </c>
      <c r="F67">
        <v>0</v>
      </c>
      <c r="G67">
        <v>0</v>
      </c>
      <c r="H67" s="3">
        <v>0</v>
      </c>
      <c r="I67" s="3">
        <v>0</v>
      </c>
      <c r="J67" s="3">
        <v>0</v>
      </c>
      <c r="K67" s="3">
        <v>0</v>
      </c>
      <c r="L67" s="3">
        <v>1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</row>
    <row r="68" spans="1:19" ht="15">
      <c r="A68">
        <v>135</v>
      </c>
      <c r="B68">
        <v>7</v>
      </c>
      <c r="C68" s="4" t="str">
        <f>LOOKUP(Дети!$B68,Команды!$A$4:$A$30,Команды!$B$4:$B$30)</f>
        <v>Клинский район М.О.</v>
      </c>
      <c r="D68" t="s">
        <v>65</v>
      </c>
      <c r="E68" s="1">
        <v>35191</v>
      </c>
      <c r="F68">
        <v>0</v>
      </c>
      <c r="G68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1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</row>
    <row r="69" spans="1:19" ht="15">
      <c r="A69">
        <v>136</v>
      </c>
      <c r="B69">
        <v>7</v>
      </c>
      <c r="C69" s="4" t="str">
        <f>LOOKUP(Дети!$B69,Команды!$A$4:$A$30,Команды!$B$4:$B$30)</f>
        <v>Клинский район М.О.</v>
      </c>
      <c r="D69" t="s">
        <v>66</v>
      </c>
      <c r="E69" s="1">
        <v>35143</v>
      </c>
      <c r="F69">
        <v>0</v>
      </c>
      <c r="G69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1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</row>
    <row r="70" spans="1:19" ht="15">
      <c r="A70">
        <v>137</v>
      </c>
      <c r="B70">
        <v>7</v>
      </c>
      <c r="C70" s="4" t="str">
        <f>LOOKUP(Дети!$B70,Команды!$A$4:$A$30,Команды!$B$4:$B$30)</f>
        <v>Клинский район М.О.</v>
      </c>
      <c r="D70" t="s">
        <v>67</v>
      </c>
      <c r="E70" s="1">
        <v>35145</v>
      </c>
      <c r="F70">
        <v>0</v>
      </c>
      <c r="G70">
        <v>0</v>
      </c>
      <c r="H70" s="3">
        <v>0</v>
      </c>
      <c r="I70" s="3">
        <v>0</v>
      </c>
      <c r="J70" s="3">
        <v>0</v>
      </c>
      <c r="K70" s="3">
        <v>1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</row>
    <row r="71" spans="1:19" ht="15">
      <c r="A71">
        <v>133</v>
      </c>
      <c r="B71">
        <v>7</v>
      </c>
      <c r="C71" s="4" t="str">
        <f>LOOKUP(Дети!$B71,Команды!$A$4:$A$30,Команды!$B$4:$B$30)</f>
        <v>Клинский район М.О.</v>
      </c>
      <c r="D71" t="s">
        <v>560</v>
      </c>
      <c r="E71" s="1">
        <v>36305</v>
      </c>
      <c r="F71">
        <v>0</v>
      </c>
      <c r="G71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1</v>
      </c>
      <c r="P71" s="3">
        <v>0</v>
      </c>
      <c r="Q71" s="3">
        <v>0</v>
      </c>
      <c r="R71" s="3">
        <v>0</v>
      </c>
      <c r="S71" s="3">
        <v>0</v>
      </c>
    </row>
    <row r="72" spans="1:19" ht="15">
      <c r="A72">
        <v>124</v>
      </c>
      <c r="B72">
        <v>7</v>
      </c>
      <c r="C72" s="4" t="str">
        <f>LOOKUP(Дети!$B72,Команды!$A$4:$A$30,Команды!$B$4:$B$30)</f>
        <v>Клинский район М.О.</v>
      </c>
      <c r="D72" t="s">
        <v>57</v>
      </c>
      <c r="E72" s="1">
        <v>36086</v>
      </c>
      <c r="F72">
        <v>0</v>
      </c>
      <c r="G72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1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</row>
    <row r="73" spans="1:19" ht="15">
      <c r="A73">
        <v>125</v>
      </c>
      <c r="B73">
        <v>7</v>
      </c>
      <c r="C73" s="4" t="str">
        <f>LOOKUP(Дети!$B73,Команды!$A$4:$A$30,Команды!$B$4:$B$30)</f>
        <v>Клинский район М.О.</v>
      </c>
      <c r="D73" t="s">
        <v>58</v>
      </c>
      <c r="E73" s="1">
        <v>35813</v>
      </c>
      <c r="F73">
        <v>0</v>
      </c>
      <c r="G7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1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</row>
    <row r="74" spans="1:19" ht="15">
      <c r="A74">
        <v>128</v>
      </c>
      <c r="B74">
        <v>7</v>
      </c>
      <c r="C74" s="4" t="str">
        <f>LOOKUP(Дети!$B74,Команды!$A$4:$A$30,Команды!$B$4:$B$30)</f>
        <v>Клинский район М.О.</v>
      </c>
      <c r="D74" t="s">
        <v>559</v>
      </c>
      <c r="E74" s="1">
        <v>35971</v>
      </c>
      <c r="F74">
        <v>0</v>
      </c>
      <c r="G74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1</v>
      </c>
    </row>
    <row r="75" spans="1:19" ht="15">
      <c r="A75">
        <v>126</v>
      </c>
      <c r="B75">
        <v>7</v>
      </c>
      <c r="C75" s="4" t="str">
        <f>LOOKUP(Дети!$B75,Команды!$A$4:$A$30,Команды!$B$4:$B$30)</f>
        <v>Клинский район М.О.</v>
      </c>
      <c r="D75" t="s">
        <v>558</v>
      </c>
      <c r="E75" s="1">
        <v>36078</v>
      </c>
      <c r="F75">
        <v>0</v>
      </c>
      <c r="G75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</row>
    <row r="76" spans="1:19" ht="15">
      <c r="A76">
        <v>138</v>
      </c>
      <c r="B76">
        <v>7</v>
      </c>
      <c r="C76" s="4" t="str">
        <f>LOOKUP(Дети!$B76,Команды!$A$4:$A$30,Команды!$B$4:$B$30)</f>
        <v>Клинский район М.О.</v>
      </c>
      <c r="D76" t="s">
        <v>68</v>
      </c>
      <c r="E76" s="1">
        <v>35137</v>
      </c>
      <c r="F76">
        <v>0</v>
      </c>
      <c r="G76">
        <v>0</v>
      </c>
      <c r="H76" s="3">
        <v>0</v>
      </c>
      <c r="I76" s="3">
        <v>1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</row>
    <row r="77" spans="1:19" ht="15">
      <c r="A77">
        <v>139</v>
      </c>
      <c r="B77">
        <v>7</v>
      </c>
      <c r="C77" s="4" t="str">
        <f>LOOKUP(Дети!$B77,Команды!$A$4:$A$30,Команды!$B$4:$B$30)</f>
        <v>Клинский район М.О.</v>
      </c>
      <c r="D77" t="s">
        <v>69</v>
      </c>
      <c r="E77" s="1">
        <v>35137</v>
      </c>
      <c r="F77">
        <v>0</v>
      </c>
      <c r="G77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1</v>
      </c>
      <c r="R77" s="3">
        <v>0</v>
      </c>
      <c r="S77" s="3">
        <v>0</v>
      </c>
    </row>
    <row r="78" spans="1:19" ht="15">
      <c r="A78">
        <v>140</v>
      </c>
      <c r="B78">
        <v>7</v>
      </c>
      <c r="C78" s="4" t="str">
        <f>LOOKUP(Дети!$B78,Команды!$A$4:$A$30,Команды!$B$4:$B$30)</f>
        <v>Клинский район М.О.</v>
      </c>
      <c r="D78" t="s">
        <v>70</v>
      </c>
      <c r="E78" s="1">
        <v>35297</v>
      </c>
      <c r="F78">
        <v>0</v>
      </c>
      <c r="G78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1</v>
      </c>
      <c r="Q78" s="3">
        <v>0</v>
      </c>
      <c r="R78" s="3">
        <v>0</v>
      </c>
      <c r="S78" s="3">
        <v>0</v>
      </c>
    </row>
    <row r="79" spans="1:19" ht="15">
      <c r="A79">
        <v>127</v>
      </c>
      <c r="B79">
        <v>7</v>
      </c>
      <c r="C79" s="4" t="str">
        <f>LOOKUP(Дети!$B79,Команды!$A$4:$A$30,Команды!$B$4:$B$30)</f>
        <v>Клинский район М.О.</v>
      </c>
      <c r="D79" t="s">
        <v>59</v>
      </c>
      <c r="E79" s="1">
        <v>35397</v>
      </c>
      <c r="F79">
        <v>0</v>
      </c>
      <c r="G79">
        <v>0</v>
      </c>
      <c r="H79" s="3">
        <v>1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</row>
    <row r="80" spans="1:19" ht="15">
      <c r="A80">
        <v>129</v>
      </c>
      <c r="B80">
        <v>7</v>
      </c>
      <c r="C80" s="4" t="str">
        <f>LOOKUP(Дети!$B80,Команды!$A$4:$A$30,Команды!$B$4:$B$30)</f>
        <v>Клинский район М.О.</v>
      </c>
      <c r="D80" t="s">
        <v>60</v>
      </c>
      <c r="E80" s="1">
        <v>35204</v>
      </c>
      <c r="F80">
        <v>0</v>
      </c>
      <c r="G80">
        <v>0</v>
      </c>
      <c r="H80" s="3">
        <v>0</v>
      </c>
      <c r="I80" s="3">
        <v>0</v>
      </c>
      <c r="J80" s="3">
        <v>0</v>
      </c>
      <c r="K80" s="3">
        <v>1</v>
      </c>
      <c r="L80" s="3">
        <v>0</v>
      </c>
      <c r="M80" s="3">
        <v>0</v>
      </c>
      <c r="N80" s="3">
        <v>1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</row>
    <row r="81" spans="1:19" ht="15">
      <c r="A81">
        <v>130</v>
      </c>
      <c r="B81">
        <v>7</v>
      </c>
      <c r="C81" s="4" t="str">
        <f>LOOKUP(Дети!$B81,Команды!$A$4:$A$30,Команды!$B$4:$B$30)</f>
        <v>Клинский район М.О.</v>
      </c>
      <c r="D81" t="s">
        <v>61</v>
      </c>
      <c r="E81" s="1">
        <v>35987</v>
      </c>
      <c r="F81">
        <v>0</v>
      </c>
      <c r="G81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1</v>
      </c>
      <c r="P81" s="3">
        <v>0</v>
      </c>
      <c r="Q81" s="3">
        <v>0</v>
      </c>
      <c r="R81" s="3">
        <v>0</v>
      </c>
      <c r="S81" s="3">
        <v>0</v>
      </c>
    </row>
    <row r="82" spans="1:19" ht="15">
      <c r="A82">
        <v>155</v>
      </c>
      <c r="B82">
        <v>8</v>
      </c>
      <c r="C82" s="4" t="str">
        <f>LOOKUP(Дети!$B82,Команды!$A$4:$A$30,Команды!$B$4:$B$30)</f>
        <v>Клуб "Энергия" Шатурского района М.О.</v>
      </c>
      <c r="D82" t="s">
        <v>83</v>
      </c>
      <c r="E82" s="1">
        <v>35093</v>
      </c>
      <c r="F82">
        <v>48</v>
      </c>
      <c r="G82">
        <v>170</v>
      </c>
      <c r="H82" s="3">
        <v>0</v>
      </c>
      <c r="I82" s="3">
        <v>0</v>
      </c>
      <c r="J82" s="3">
        <v>0</v>
      </c>
      <c r="K82" s="3">
        <v>0</v>
      </c>
      <c r="L82" s="3">
        <v>1</v>
      </c>
      <c r="M82" s="3">
        <v>0</v>
      </c>
      <c r="N82" s="3">
        <v>1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</row>
    <row r="83" spans="1:19" ht="15">
      <c r="A83">
        <v>149</v>
      </c>
      <c r="B83">
        <v>8</v>
      </c>
      <c r="C83" s="4" t="str">
        <f>LOOKUP(Дети!$B83,Команды!$A$4:$A$30,Команды!$B$4:$B$30)</f>
        <v>Клуб "Энергия" Шатурского района М.О.</v>
      </c>
      <c r="D83" t="s">
        <v>78</v>
      </c>
      <c r="E83" s="1">
        <v>35245</v>
      </c>
      <c r="F83">
        <v>42</v>
      </c>
      <c r="G83">
        <v>160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</row>
    <row r="84" spans="1:19" ht="15">
      <c r="A84">
        <v>144</v>
      </c>
      <c r="B84">
        <v>8</v>
      </c>
      <c r="C84" s="4" t="str">
        <f>LOOKUP(Дети!$B84,Команды!$A$4:$A$30,Команды!$B$4:$B$30)</f>
        <v>Клуб "Энергия" Шатурского района М.О.</v>
      </c>
      <c r="D84" t="s">
        <v>73</v>
      </c>
      <c r="E84" s="1">
        <v>35718</v>
      </c>
      <c r="F84">
        <v>44</v>
      </c>
      <c r="G84">
        <v>155</v>
      </c>
      <c r="H84" s="3">
        <v>0</v>
      </c>
      <c r="I84" s="3">
        <v>0</v>
      </c>
      <c r="J84" s="3">
        <v>1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</row>
    <row r="85" spans="1:19" ht="15">
      <c r="A85">
        <v>141</v>
      </c>
      <c r="B85">
        <v>8</v>
      </c>
      <c r="C85" s="4" t="str">
        <f>LOOKUP(Дети!$B85,Команды!$A$4:$A$30,Команды!$B$4:$B$30)</f>
        <v>Клуб "Энергия" Шатурского района М.О.</v>
      </c>
      <c r="D85" t="s">
        <v>71</v>
      </c>
      <c r="E85" s="1">
        <v>35145</v>
      </c>
      <c r="F85">
        <v>42</v>
      </c>
      <c r="G85">
        <v>150</v>
      </c>
      <c r="H85" s="3">
        <v>0</v>
      </c>
      <c r="I85" s="3">
        <v>1</v>
      </c>
      <c r="J85" s="3">
        <v>0</v>
      </c>
      <c r="K85" s="3">
        <v>1</v>
      </c>
      <c r="L85" s="3">
        <v>0</v>
      </c>
      <c r="M85" s="3">
        <v>0</v>
      </c>
      <c r="N85" s="3">
        <v>1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</row>
    <row r="86" spans="1:19" ht="15">
      <c r="A86">
        <v>154</v>
      </c>
      <c r="B86">
        <v>8</v>
      </c>
      <c r="C86" s="4" t="str">
        <f>LOOKUP(Дети!$B86,Команды!$A$4:$A$30,Команды!$B$4:$B$30)</f>
        <v>Клуб "Энергия" Шатурского района М.О.</v>
      </c>
      <c r="D86" t="s">
        <v>82</v>
      </c>
      <c r="E86" s="1">
        <v>35830</v>
      </c>
      <c r="F86">
        <v>40</v>
      </c>
      <c r="G86">
        <v>150</v>
      </c>
      <c r="H86" s="3">
        <v>0</v>
      </c>
      <c r="I86" s="3">
        <v>0</v>
      </c>
      <c r="J86" s="3">
        <v>0</v>
      </c>
      <c r="K86" s="3">
        <v>0</v>
      </c>
      <c r="L86" s="3">
        <v>1</v>
      </c>
      <c r="M86" s="3">
        <v>1</v>
      </c>
      <c r="N86" s="3">
        <v>0</v>
      </c>
      <c r="O86" s="3">
        <v>1</v>
      </c>
      <c r="P86" s="3">
        <v>0</v>
      </c>
      <c r="Q86" s="3">
        <v>0</v>
      </c>
      <c r="R86" s="3">
        <v>0</v>
      </c>
      <c r="S86" s="3">
        <v>0</v>
      </c>
    </row>
    <row r="87" spans="1:19" ht="15">
      <c r="A87">
        <v>147</v>
      </c>
      <c r="B87">
        <v>8</v>
      </c>
      <c r="C87" s="4" t="str">
        <f>LOOKUP(Дети!$B87,Команды!$A$4:$A$30,Команды!$B$4:$B$30)</f>
        <v>Клуб "Энергия" Шатурского района М.О.</v>
      </c>
      <c r="D87" t="s">
        <v>76</v>
      </c>
      <c r="E87" s="1">
        <v>35667</v>
      </c>
      <c r="F87">
        <v>36</v>
      </c>
      <c r="G87">
        <v>150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</row>
    <row r="88" spans="1:19" ht="15">
      <c r="A88">
        <v>153</v>
      </c>
      <c r="B88">
        <v>8</v>
      </c>
      <c r="C88" s="4" t="str">
        <f>LOOKUP(Дети!$B88,Команды!$A$4:$A$30,Команды!$B$4:$B$30)</f>
        <v>Клуб "Энергия" Шатурского района М.О.</v>
      </c>
      <c r="D88" t="s">
        <v>81</v>
      </c>
      <c r="E88" s="1">
        <v>35129</v>
      </c>
      <c r="F88">
        <v>48</v>
      </c>
      <c r="G88">
        <v>175</v>
      </c>
      <c r="H88" s="3">
        <v>1</v>
      </c>
      <c r="I88" s="3">
        <v>0</v>
      </c>
      <c r="J88" s="3">
        <v>1</v>
      </c>
      <c r="K88" s="3">
        <v>1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</row>
    <row r="89" spans="1:19" ht="15">
      <c r="A89">
        <v>145</v>
      </c>
      <c r="B89">
        <v>8</v>
      </c>
      <c r="C89" s="4" t="str">
        <f>LOOKUP(Дети!$B89,Команды!$A$4:$A$30,Команды!$B$4:$B$30)</f>
        <v>Клуб "Энергия" Шатурского района М.О.</v>
      </c>
      <c r="D89" t="s">
        <v>74</v>
      </c>
      <c r="E89" s="1">
        <v>35696</v>
      </c>
      <c r="F89">
        <v>42</v>
      </c>
      <c r="G89">
        <v>155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1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</row>
    <row r="90" spans="1:19" ht="15">
      <c r="A90">
        <v>156</v>
      </c>
      <c r="B90">
        <v>8</v>
      </c>
      <c r="C90" s="4" t="str">
        <f>LOOKUP(Дети!$B90,Команды!$A$4:$A$30,Команды!$B$4:$B$30)</f>
        <v>Клуб "Энергия" Шатурского района М.О.</v>
      </c>
      <c r="D90" t="s">
        <v>84</v>
      </c>
      <c r="E90" s="1">
        <v>35205</v>
      </c>
      <c r="F90">
        <v>48</v>
      </c>
      <c r="G90">
        <v>175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1</v>
      </c>
      <c r="Q90" s="3">
        <v>0</v>
      </c>
      <c r="R90" s="3">
        <v>0</v>
      </c>
      <c r="S90" s="3">
        <v>0</v>
      </c>
    </row>
    <row r="91" spans="1:19" ht="15">
      <c r="A91">
        <v>151</v>
      </c>
      <c r="B91">
        <v>8</v>
      </c>
      <c r="C91" s="4" t="str">
        <f>LOOKUP(Дети!$B91,Команды!$A$4:$A$30,Команды!$B$4:$B$30)</f>
        <v>Клуб "Энергия" Шатурского района М.О.</v>
      </c>
      <c r="D91" t="s">
        <v>79</v>
      </c>
      <c r="E91" s="1">
        <v>35664</v>
      </c>
      <c r="F91">
        <v>40</v>
      </c>
      <c r="G91">
        <v>155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1</v>
      </c>
      <c r="R91" s="3">
        <v>0</v>
      </c>
      <c r="S91" s="3">
        <v>0</v>
      </c>
    </row>
    <row r="92" spans="1:19" ht="15">
      <c r="A92">
        <v>143</v>
      </c>
      <c r="B92">
        <v>8</v>
      </c>
      <c r="C92" s="4" t="str">
        <f>LOOKUP(Дети!$B92,Команды!$A$4:$A$30,Команды!$B$4:$B$30)</f>
        <v>Клуб "Энергия" Шатурского района М.О.</v>
      </c>
      <c r="D92" t="s">
        <v>72</v>
      </c>
      <c r="E92" s="1">
        <v>35592</v>
      </c>
      <c r="F92">
        <v>42</v>
      </c>
      <c r="G92">
        <v>170</v>
      </c>
      <c r="H92" s="3">
        <v>0</v>
      </c>
      <c r="I92" s="3">
        <v>0</v>
      </c>
      <c r="J92" s="3">
        <v>0</v>
      </c>
      <c r="K92" s="3">
        <v>0</v>
      </c>
      <c r="L92" s="3">
        <v>1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</row>
    <row r="93" spans="1:19" ht="15">
      <c r="A93">
        <v>159</v>
      </c>
      <c r="B93">
        <v>8</v>
      </c>
      <c r="C93" s="4" t="str">
        <f>LOOKUP(Дети!$B93,Команды!$A$4:$A$30,Команды!$B$4:$B$30)</f>
        <v>Клуб "Энергия" Шатурского района М.О.</v>
      </c>
      <c r="D93" t="s">
        <v>86</v>
      </c>
      <c r="E93" s="1">
        <v>35688</v>
      </c>
      <c r="F93">
        <v>40</v>
      </c>
      <c r="G93">
        <v>150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1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</row>
    <row r="94" spans="1:19" ht="15">
      <c r="A94">
        <v>158</v>
      </c>
      <c r="B94">
        <v>8</v>
      </c>
      <c r="C94" s="4" t="str">
        <f>LOOKUP(Дети!$B94,Команды!$A$4:$A$30,Команды!$B$4:$B$30)</f>
        <v>Клуб "Энергия" Шатурского района М.О.</v>
      </c>
      <c r="D94" t="s">
        <v>85</v>
      </c>
      <c r="E94" s="1">
        <v>35382</v>
      </c>
      <c r="F94">
        <v>40</v>
      </c>
      <c r="G94">
        <v>150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</row>
    <row r="95" spans="1:19" ht="15">
      <c r="A95">
        <v>146</v>
      </c>
      <c r="B95">
        <v>8</v>
      </c>
      <c r="C95" s="4" t="str">
        <f>LOOKUP(Дети!$B95,Команды!$A$4:$A$30,Команды!$B$4:$B$30)</f>
        <v>Клуб "Энергия" Шатурского района М.О.</v>
      </c>
      <c r="D95" t="s">
        <v>75</v>
      </c>
      <c r="E95" s="1">
        <v>35257</v>
      </c>
      <c r="F95">
        <v>38</v>
      </c>
      <c r="G95">
        <v>155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1</v>
      </c>
      <c r="N95" s="3">
        <v>0</v>
      </c>
      <c r="O95" s="3">
        <v>0</v>
      </c>
      <c r="P95" s="3">
        <v>0</v>
      </c>
      <c r="Q95" s="3">
        <v>0</v>
      </c>
      <c r="R95" s="3">
        <v>1</v>
      </c>
      <c r="S95" s="3">
        <v>0</v>
      </c>
    </row>
    <row r="96" spans="1:19" ht="15">
      <c r="A96">
        <v>152</v>
      </c>
      <c r="B96">
        <v>8</v>
      </c>
      <c r="C96" s="4" t="str">
        <f>LOOKUP(Дети!$B96,Команды!$A$4:$A$30,Команды!$B$4:$B$30)</f>
        <v>Клуб "Энергия" Шатурского района М.О.</v>
      </c>
      <c r="D96" t="s">
        <v>80</v>
      </c>
      <c r="E96" s="1">
        <v>36356</v>
      </c>
      <c r="F96">
        <v>34</v>
      </c>
      <c r="G96">
        <v>145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</row>
    <row r="97" spans="1:19" ht="15">
      <c r="A97">
        <v>148</v>
      </c>
      <c r="B97">
        <v>8</v>
      </c>
      <c r="C97" s="4" t="str">
        <f>LOOKUP(Дети!$B97,Команды!$A$4:$A$30,Команды!$B$4:$B$30)</f>
        <v>Клуб "Энергия" Шатурского района М.О.</v>
      </c>
      <c r="D97" t="s">
        <v>77</v>
      </c>
      <c r="E97" s="1">
        <v>35356</v>
      </c>
      <c r="F97">
        <v>42</v>
      </c>
      <c r="G97">
        <v>160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</row>
    <row r="98" spans="1:19" ht="15">
      <c r="A98">
        <v>160</v>
      </c>
      <c r="B98">
        <v>8</v>
      </c>
      <c r="C98" s="4" t="str">
        <f>LOOKUP(Дети!$B98,Команды!$A$4:$A$30,Команды!$B$4:$B$30)</f>
        <v>Клуб "Энергия" Шатурского района М.О.</v>
      </c>
      <c r="D98" t="s">
        <v>87</v>
      </c>
      <c r="E98" s="1">
        <v>35538</v>
      </c>
      <c r="F98">
        <v>40</v>
      </c>
      <c r="G98">
        <v>155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  <c r="Q98" s="3">
        <v>0</v>
      </c>
      <c r="R98" s="3">
        <v>0</v>
      </c>
      <c r="S98" s="3">
        <v>1</v>
      </c>
    </row>
    <row r="99" spans="1:19" ht="15">
      <c r="A99">
        <v>162</v>
      </c>
      <c r="B99">
        <v>9</v>
      </c>
      <c r="C99" s="4" t="str">
        <f>LOOKUP(Дети!$B99,Команды!$A$4:$A$30,Команды!$B$4:$B$30)</f>
        <v>Зендиковская школа Каширский район М.О.</v>
      </c>
      <c r="D99" t="s">
        <v>89</v>
      </c>
      <c r="E99" s="1">
        <v>35965</v>
      </c>
      <c r="F99">
        <v>40</v>
      </c>
      <c r="G99">
        <v>155</v>
      </c>
      <c r="H99" s="3">
        <v>1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</row>
    <row r="100" spans="1:19" ht="15">
      <c r="A100">
        <v>175</v>
      </c>
      <c r="B100">
        <v>9</v>
      </c>
      <c r="C100" s="4" t="str">
        <f>LOOKUP(Дети!$B100,Команды!$A$4:$A$30,Команды!$B$4:$B$30)</f>
        <v>Зендиковская школа Каширский район М.О.</v>
      </c>
      <c r="D100" t="s">
        <v>95</v>
      </c>
      <c r="E100" s="1">
        <v>35469</v>
      </c>
      <c r="F100">
        <v>40</v>
      </c>
      <c r="G100">
        <v>155</v>
      </c>
      <c r="H100" s="3">
        <v>0</v>
      </c>
      <c r="I100" s="3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</row>
    <row r="101" spans="1:19" ht="15">
      <c r="A101">
        <v>164</v>
      </c>
      <c r="B101">
        <v>9</v>
      </c>
      <c r="C101" s="4" t="str">
        <f>LOOKUP(Дети!$B101,Команды!$A$4:$A$30,Команды!$B$4:$B$30)</f>
        <v>Зендиковская школа Каширский район М.О.</v>
      </c>
      <c r="D101" t="s">
        <v>90</v>
      </c>
      <c r="E101" s="1">
        <v>35156</v>
      </c>
      <c r="F101">
        <v>44</v>
      </c>
      <c r="G101">
        <v>165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1</v>
      </c>
      <c r="P101" s="3">
        <v>0</v>
      </c>
      <c r="Q101" s="3">
        <v>0</v>
      </c>
      <c r="R101" s="3">
        <v>0</v>
      </c>
      <c r="S101" s="3">
        <v>0</v>
      </c>
    </row>
    <row r="102" spans="1:19" ht="15">
      <c r="A102">
        <v>161</v>
      </c>
      <c r="B102">
        <v>9</v>
      </c>
      <c r="C102" s="4" t="str">
        <f>LOOKUP(Дети!$B102,Команды!$A$4:$A$30,Команды!$B$4:$B$30)</f>
        <v>Зендиковская школа Каширский район М.О.</v>
      </c>
      <c r="D102" t="s">
        <v>88</v>
      </c>
      <c r="E102" s="1">
        <v>35233</v>
      </c>
      <c r="F102">
        <v>44</v>
      </c>
      <c r="G102">
        <v>165</v>
      </c>
      <c r="H102" s="3">
        <v>1</v>
      </c>
      <c r="I102" s="3">
        <v>0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</row>
    <row r="103" spans="1:19" ht="15">
      <c r="A103">
        <v>163</v>
      </c>
      <c r="B103">
        <v>9</v>
      </c>
      <c r="C103" s="4" t="str">
        <f>LOOKUP(Дети!$B103,Команды!$A$4:$A$30,Команды!$B$4:$B$30)</f>
        <v>Зендиковская школа Каширский район М.О.</v>
      </c>
      <c r="D103" t="s">
        <v>531</v>
      </c>
      <c r="E103" s="1">
        <v>35318</v>
      </c>
      <c r="F103">
        <v>42</v>
      </c>
      <c r="G103">
        <v>160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1</v>
      </c>
      <c r="P103" s="3">
        <v>0</v>
      </c>
      <c r="Q103" s="3">
        <v>0</v>
      </c>
      <c r="R103" s="3">
        <v>0</v>
      </c>
      <c r="S103" s="3">
        <v>0</v>
      </c>
    </row>
    <row r="104" spans="1:19" ht="15">
      <c r="A104">
        <v>166</v>
      </c>
      <c r="B104">
        <v>9</v>
      </c>
      <c r="C104" s="4" t="str">
        <f>LOOKUP(Дети!$B104,Команды!$A$4:$A$30,Команды!$B$4:$B$30)</f>
        <v>Зендиковская школа Каширский район М.О.</v>
      </c>
      <c r="D104" t="s">
        <v>533</v>
      </c>
      <c r="E104" s="1">
        <v>35240</v>
      </c>
      <c r="F104">
        <v>44</v>
      </c>
      <c r="G104">
        <v>165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</row>
    <row r="105" spans="1:19" ht="15">
      <c r="A105">
        <v>178</v>
      </c>
      <c r="B105">
        <v>9</v>
      </c>
      <c r="C105" s="4" t="str">
        <f>LOOKUP(Дети!$B105,Команды!$A$4:$A$30,Команды!$B$4:$B$30)</f>
        <v>Зендиковская школа Каширский район М.О.</v>
      </c>
      <c r="D105" t="s">
        <v>98</v>
      </c>
      <c r="E105" s="1">
        <v>35640</v>
      </c>
      <c r="F105">
        <v>40</v>
      </c>
      <c r="G105">
        <v>155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1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</row>
    <row r="106" spans="1:19" ht="15">
      <c r="A106">
        <v>171</v>
      </c>
      <c r="B106">
        <v>9</v>
      </c>
      <c r="C106" s="4" t="str">
        <f>LOOKUP(Дети!$B106,Команды!$A$4:$A$30,Команды!$B$4:$B$30)</f>
        <v>Зендиковская школа Каширский район М.О.</v>
      </c>
      <c r="D106" t="s">
        <v>536</v>
      </c>
      <c r="E106" s="1">
        <v>35384</v>
      </c>
      <c r="F106">
        <v>36</v>
      </c>
      <c r="G106">
        <v>140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1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</row>
    <row r="107" spans="1:19" ht="15">
      <c r="A107">
        <v>172</v>
      </c>
      <c r="B107">
        <v>9</v>
      </c>
      <c r="C107" s="4" t="str">
        <f>LOOKUP(Дети!$B107,Команды!$A$4:$A$30,Команды!$B$4:$B$30)</f>
        <v>Зендиковская школа Каширский район М.О.</v>
      </c>
      <c r="D107" t="s">
        <v>537</v>
      </c>
      <c r="E107" s="1">
        <v>36389</v>
      </c>
      <c r="F107">
        <v>36</v>
      </c>
      <c r="G107">
        <v>140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1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</row>
    <row r="108" spans="1:19" ht="15">
      <c r="A108">
        <v>177</v>
      </c>
      <c r="B108">
        <v>9</v>
      </c>
      <c r="C108" s="4" t="str">
        <f>LOOKUP(Дети!$B108,Команды!$A$4:$A$30,Команды!$B$4:$B$30)</f>
        <v>Зендиковская школа Каширский район М.О.</v>
      </c>
      <c r="D108" t="s">
        <v>97</v>
      </c>
      <c r="E108" s="1">
        <v>35570</v>
      </c>
      <c r="F108">
        <v>40</v>
      </c>
      <c r="G108">
        <v>155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1</v>
      </c>
      <c r="S108" s="3">
        <v>0</v>
      </c>
    </row>
    <row r="109" spans="1:19" ht="15">
      <c r="A109">
        <v>176</v>
      </c>
      <c r="B109">
        <v>9</v>
      </c>
      <c r="C109" s="4" t="str">
        <f>LOOKUP(Дети!$B109,Команды!$A$4:$A$30,Команды!$B$4:$B$30)</f>
        <v>Зендиковская школа Каширский район М.О.</v>
      </c>
      <c r="D109" t="s">
        <v>96</v>
      </c>
      <c r="E109" s="1">
        <v>35990</v>
      </c>
      <c r="F109">
        <v>36</v>
      </c>
      <c r="G109">
        <v>140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1</v>
      </c>
    </row>
    <row r="110" spans="1:19" ht="15">
      <c r="A110">
        <v>180</v>
      </c>
      <c r="B110">
        <v>9</v>
      </c>
      <c r="C110" s="4" t="str">
        <f>LOOKUP(Дети!$B110,Команды!$A$4:$A$30,Команды!$B$4:$B$30)</f>
        <v>Зендиковская школа Каширский район М.О.</v>
      </c>
      <c r="D110" t="s">
        <v>538</v>
      </c>
      <c r="E110" s="1">
        <v>35247</v>
      </c>
      <c r="F110">
        <v>42</v>
      </c>
      <c r="G110">
        <v>160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1</v>
      </c>
      <c r="R110" s="3">
        <v>0</v>
      </c>
      <c r="S110" s="3">
        <v>0</v>
      </c>
    </row>
    <row r="111" spans="1:19" ht="15">
      <c r="A111">
        <v>179</v>
      </c>
      <c r="B111">
        <v>9</v>
      </c>
      <c r="C111" s="4" t="str">
        <f>LOOKUP(Дети!$B111,Команды!$A$4:$A$30,Команды!$B$4:$B$30)</f>
        <v>Зендиковская школа Каширский район М.О.</v>
      </c>
      <c r="D111" t="s">
        <v>99</v>
      </c>
      <c r="E111" s="1">
        <v>35308</v>
      </c>
      <c r="F111">
        <v>40</v>
      </c>
      <c r="G111">
        <v>155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1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</row>
    <row r="112" spans="1:19" ht="15">
      <c r="A112">
        <v>173</v>
      </c>
      <c r="B112">
        <v>9</v>
      </c>
      <c r="C112" s="4" t="str">
        <f>LOOKUP(Дети!$B112,Команды!$A$4:$A$30,Команды!$B$4:$B$30)</f>
        <v>Зендиковская школа Каширский район М.О.</v>
      </c>
      <c r="D112" t="s">
        <v>93</v>
      </c>
      <c r="E112" s="1">
        <v>35838</v>
      </c>
      <c r="F112">
        <v>38</v>
      </c>
      <c r="G112">
        <v>155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1</v>
      </c>
      <c r="Q112" s="3">
        <v>0</v>
      </c>
      <c r="R112" s="3">
        <v>0</v>
      </c>
      <c r="S112" s="3">
        <v>0</v>
      </c>
    </row>
    <row r="113" spans="1:19" ht="15">
      <c r="A113">
        <v>165</v>
      </c>
      <c r="B113">
        <v>9</v>
      </c>
      <c r="C113" s="4" t="str">
        <f>LOOKUP(Дети!$B113,Команды!$A$4:$A$30,Команды!$B$4:$B$30)</f>
        <v>Зендиковская школа Каширский район М.О.</v>
      </c>
      <c r="D113" t="s">
        <v>532</v>
      </c>
      <c r="E113" s="1">
        <v>35285</v>
      </c>
      <c r="F113">
        <v>42</v>
      </c>
      <c r="G113">
        <v>165</v>
      </c>
      <c r="H113" s="3">
        <v>0</v>
      </c>
      <c r="I113" s="3">
        <v>0</v>
      </c>
      <c r="J113" s="3">
        <v>0</v>
      </c>
      <c r="K113" s="3">
        <v>0</v>
      </c>
      <c r="L113" s="3">
        <v>1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</row>
    <row r="114" spans="1:19" ht="15">
      <c r="A114">
        <v>168</v>
      </c>
      <c r="B114">
        <v>9</v>
      </c>
      <c r="C114" s="4" t="str">
        <f>LOOKUP(Дети!$B114,Команды!$A$4:$A$30,Команды!$B$4:$B$30)</f>
        <v>Зендиковская школа Каширский район М.О.</v>
      </c>
      <c r="D114" t="s">
        <v>91</v>
      </c>
      <c r="E114" s="1">
        <v>35121</v>
      </c>
      <c r="F114">
        <v>42</v>
      </c>
      <c r="G114">
        <v>165</v>
      </c>
      <c r="H114" s="3">
        <v>0</v>
      </c>
      <c r="I114" s="3">
        <v>0</v>
      </c>
      <c r="J114" s="3">
        <v>0</v>
      </c>
      <c r="K114" s="3">
        <v>1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</row>
    <row r="115" spans="1:19" ht="15">
      <c r="A115">
        <v>170</v>
      </c>
      <c r="B115">
        <v>9</v>
      </c>
      <c r="C115" s="4" t="str">
        <f>LOOKUP(Дети!$B115,Команды!$A$4:$A$30,Команды!$B$4:$B$30)</f>
        <v>Зендиковская школа Каширский район М.О.</v>
      </c>
      <c r="D115" t="s">
        <v>535</v>
      </c>
      <c r="E115" s="1">
        <v>35536</v>
      </c>
      <c r="F115">
        <v>38</v>
      </c>
      <c r="G115">
        <v>140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1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</row>
    <row r="116" spans="1:19" ht="15">
      <c r="A116">
        <v>174</v>
      </c>
      <c r="B116">
        <v>9</v>
      </c>
      <c r="C116" s="4" t="str">
        <f>LOOKUP(Дети!$B116,Команды!$A$4:$A$30,Команды!$B$4:$B$30)</f>
        <v>Зендиковская школа Каширский район М.О.</v>
      </c>
      <c r="D116" t="s">
        <v>94</v>
      </c>
      <c r="E116" s="1">
        <v>35973</v>
      </c>
      <c r="F116">
        <v>40</v>
      </c>
      <c r="G116">
        <v>155</v>
      </c>
      <c r="H116" s="3">
        <v>0</v>
      </c>
      <c r="I116" s="3">
        <v>1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</row>
    <row r="117" spans="1:19" ht="15">
      <c r="A117">
        <v>169</v>
      </c>
      <c r="B117">
        <v>9</v>
      </c>
      <c r="C117" s="4" t="str">
        <f>LOOKUP(Дети!$B117,Команды!$A$4:$A$30,Команды!$B$4:$B$30)</f>
        <v>Зендиковская школа Каширский район М.О.</v>
      </c>
      <c r="D117" t="s">
        <v>92</v>
      </c>
      <c r="E117" s="1">
        <v>35349</v>
      </c>
      <c r="F117">
        <v>38</v>
      </c>
      <c r="G117">
        <v>140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1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</row>
    <row r="118" spans="1:19" ht="15">
      <c r="A118">
        <v>167</v>
      </c>
      <c r="B118">
        <v>9</v>
      </c>
      <c r="C118" s="4" t="str">
        <f>LOOKUP(Дети!$B118,Команды!$A$4:$A$30,Команды!$B$4:$B$30)</f>
        <v>Зендиковская школа Каширский район М.О.</v>
      </c>
      <c r="D118" t="s">
        <v>534</v>
      </c>
      <c r="E118" s="1">
        <v>35401</v>
      </c>
      <c r="F118">
        <v>40</v>
      </c>
      <c r="G118">
        <v>155</v>
      </c>
      <c r="H118" s="3">
        <v>0</v>
      </c>
      <c r="I118" s="3">
        <v>0</v>
      </c>
      <c r="J118" s="3">
        <v>0</v>
      </c>
      <c r="K118" s="3">
        <v>1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</row>
    <row r="119" spans="1:19" ht="15">
      <c r="A119">
        <v>186</v>
      </c>
      <c r="B119">
        <v>10</v>
      </c>
      <c r="C119" s="4" t="str">
        <f>LOOKUP(Дети!$B119,Команды!$A$4:$A$30,Команды!$B$4:$B$30)</f>
        <v>Липецкая область</v>
      </c>
      <c r="D119" t="s">
        <v>105</v>
      </c>
      <c r="E119" s="1">
        <v>35730</v>
      </c>
      <c r="F119">
        <v>42</v>
      </c>
      <c r="G119">
        <v>160</v>
      </c>
      <c r="H119" s="3">
        <v>0</v>
      </c>
      <c r="I119" s="3">
        <v>0</v>
      </c>
      <c r="J119" s="3">
        <v>0</v>
      </c>
      <c r="K119" s="3">
        <v>0</v>
      </c>
      <c r="L119" s="3">
        <v>0</v>
      </c>
      <c r="M119" s="3">
        <v>0</v>
      </c>
      <c r="N119" s="3">
        <v>1</v>
      </c>
      <c r="O119" s="3">
        <v>0</v>
      </c>
      <c r="P119" s="3">
        <v>0</v>
      </c>
      <c r="Q119" s="3">
        <v>0</v>
      </c>
      <c r="R119" s="3">
        <v>0</v>
      </c>
      <c r="S119" s="3">
        <v>0</v>
      </c>
    </row>
    <row r="120" spans="1:19" ht="15">
      <c r="A120">
        <v>199</v>
      </c>
      <c r="B120">
        <v>10</v>
      </c>
      <c r="C120" s="4" t="str">
        <f>LOOKUP(Дети!$B120,Команды!$A$4:$A$30,Команды!$B$4:$B$30)</f>
        <v>Липецкая область</v>
      </c>
      <c r="D120" t="s">
        <v>116</v>
      </c>
      <c r="E120" s="1">
        <v>36287</v>
      </c>
      <c r="F120">
        <v>46</v>
      </c>
      <c r="G120">
        <v>160</v>
      </c>
      <c r="H120" s="3">
        <v>1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</row>
    <row r="121" spans="1:19" ht="15">
      <c r="A121">
        <v>195</v>
      </c>
      <c r="B121">
        <v>10</v>
      </c>
      <c r="C121" s="4" t="str">
        <f>LOOKUP(Дети!$B121,Команды!$A$4:$A$30,Команды!$B$4:$B$30)</f>
        <v>Липецкая область</v>
      </c>
      <c r="D121" t="s">
        <v>112</v>
      </c>
      <c r="E121" s="1">
        <v>35389</v>
      </c>
      <c r="F121">
        <v>44</v>
      </c>
      <c r="G121">
        <v>165</v>
      </c>
      <c r="H121" s="3">
        <v>1</v>
      </c>
      <c r="I121" s="3">
        <v>0</v>
      </c>
      <c r="J121" s="3">
        <v>1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</row>
    <row r="122" spans="1:19" ht="15">
      <c r="A122">
        <v>181</v>
      </c>
      <c r="B122">
        <v>10</v>
      </c>
      <c r="C122" s="4" t="str">
        <f>LOOKUP(Дети!$B122,Команды!$A$4:$A$30,Команды!$B$4:$B$30)</f>
        <v>Липецкая область</v>
      </c>
      <c r="D122" t="s">
        <v>100</v>
      </c>
      <c r="E122" s="1">
        <v>35570</v>
      </c>
      <c r="F122">
        <v>44</v>
      </c>
      <c r="G122">
        <v>170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1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</row>
    <row r="123" spans="1:19" ht="15">
      <c r="A123">
        <v>183</v>
      </c>
      <c r="B123">
        <v>10</v>
      </c>
      <c r="C123" s="4" t="str">
        <f>LOOKUP(Дети!$B123,Команды!$A$4:$A$30,Команды!$B$4:$B$30)</f>
        <v>Липецкая область</v>
      </c>
      <c r="D123" t="s">
        <v>102</v>
      </c>
      <c r="E123" s="1">
        <v>35595</v>
      </c>
      <c r="F123">
        <v>44</v>
      </c>
      <c r="G123">
        <v>170</v>
      </c>
      <c r="H123" s="3">
        <v>0</v>
      </c>
      <c r="I123" s="3">
        <v>0</v>
      </c>
      <c r="J123" s="3">
        <v>0</v>
      </c>
      <c r="K123" s="3">
        <v>0</v>
      </c>
      <c r="L123" s="3">
        <v>1</v>
      </c>
      <c r="M123" s="3">
        <v>0</v>
      </c>
      <c r="N123" s="3">
        <v>0</v>
      </c>
      <c r="O123" s="3">
        <v>1</v>
      </c>
      <c r="P123" s="3">
        <v>0</v>
      </c>
      <c r="Q123" s="3">
        <v>0</v>
      </c>
      <c r="R123" s="3">
        <v>0</v>
      </c>
      <c r="S123" s="3">
        <v>0</v>
      </c>
    </row>
    <row r="124" spans="1:19" ht="15">
      <c r="A124">
        <v>197</v>
      </c>
      <c r="B124">
        <v>10</v>
      </c>
      <c r="C124" s="4" t="str">
        <f>LOOKUP(Дети!$B124,Команды!$A$4:$A$30,Команды!$B$4:$B$30)</f>
        <v>Липецкая область</v>
      </c>
      <c r="D124" t="s">
        <v>114</v>
      </c>
      <c r="E124" s="1">
        <v>35466</v>
      </c>
      <c r="F124">
        <v>42</v>
      </c>
      <c r="G124">
        <v>160</v>
      </c>
      <c r="H124" s="3">
        <v>0</v>
      </c>
      <c r="I124" s="3">
        <v>1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</row>
    <row r="125" spans="1:19" ht="15">
      <c r="A125">
        <v>193</v>
      </c>
      <c r="B125">
        <v>10</v>
      </c>
      <c r="C125" s="4" t="str">
        <f>LOOKUP(Дети!$B125,Команды!$A$4:$A$30,Команды!$B$4:$B$30)</f>
        <v>Липецкая область</v>
      </c>
      <c r="D125" t="s">
        <v>110</v>
      </c>
      <c r="E125" s="1">
        <v>35145</v>
      </c>
      <c r="F125">
        <v>0</v>
      </c>
      <c r="G125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1</v>
      </c>
    </row>
    <row r="126" spans="1:19" ht="15">
      <c r="A126">
        <v>190</v>
      </c>
      <c r="B126">
        <v>10</v>
      </c>
      <c r="C126" s="4" t="str">
        <f>LOOKUP(Дети!$B126,Команды!$A$4:$A$30,Команды!$B$4:$B$30)</f>
        <v>Липецкая область</v>
      </c>
      <c r="D126" t="s">
        <v>108</v>
      </c>
      <c r="E126" s="1">
        <v>35445</v>
      </c>
      <c r="F126">
        <v>42</v>
      </c>
      <c r="G126">
        <v>160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1</v>
      </c>
      <c r="R126" s="3">
        <v>0</v>
      </c>
      <c r="S126" s="3">
        <v>0</v>
      </c>
    </row>
    <row r="127" spans="1:19" ht="15">
      <c r="A127">
        <v>198</v>
      </c>
      <c r="B127">
        <v>10</v>
      </c>
      <c r="C127" s="4" t="str">
        <f>LOOKUP(Дети!$B127,Команды!$A$4:$A$30,Команды!$B$4:$B$30)</f>
        <v>Липецкая область</v>
      </c>
      <c r="D127" t="s">
        <v>115</v>
      </c>
      <c r="E127" s="1">
        <v>35631</v>
      </c>
      <c r="F127">
        <v>42</v>
      </c>
      <c r="G127">
        <v>155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1</v>
      </c>
      <c r="S127" s="3">
        <v>0</v>
      </c>
    </row>
    <row r="128" spans="1:19" ht="15">
      <c r="A128">
        <v>196</v>
      </c>
      <c r="B128">
        <v>10</v>
      </c>
      <c r="C128" s="4" t="str">
        <f>LOOKUP(Дети!$B128,Команды!$A$4:$A$30,Команды!$B$4:$B$30)</f>
        <v>Липецкая область</v>
      </c>
      <c r="D128" t="s">
        <v>113</v>
      </c>
      <c r="E128" s="1">
        <v>35167</v>
      </c>
      <c r="F128">
        <v>46</v>
      </c>
      <c r="G128">
        <v>165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1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</row>
    <row r="129" spans="1:19" ht="15">
      <c r="A129">
        <v>192</v>
      </c>
      <c r="B129">
        <v>10</v>
      </c>
      <c r="C129" s="4" t="str">
        <f>LOOKUP(Дети!$B129,Команды!$A$4:$A$30,Команды!$B$4:$B$30)</f>
        <v>Липецкая область</v>
      </c>
      <c r="D129" t="s">
        <v>492</v>
      </c>
      <c r="E129" s="1">
        <v>35938</v>
      </c>
      <c r="F129">
        <v>42</v>
      </c>
      <c r="G129">
        <v>160</v>
      </c>
      <c r="H129" s="3">
        <v>0</v>
      </c>
      <c r="I129" s="3">
        <v>1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</row>
    <row r="130" spans="1:19" ht="15">
      <c r="A130">
        <v>191</v>
      </c>
      <c r="B130">
        <v>10</v>
      </c>
      <c r="C130" s="4" t="str">
        <f>LOOKUP(Дети!$B130,Команды!$A$4:$A$30,Команды!$B$4:$B$30)</f>
        <v>Липецкая область</v>
      </c>
      <c r="D130" t="s">
        <v>109</v>
      </c>
      <c r="E130" s="1">
        <v>35338</v>
      </c>
      <c r="F130">
        <v>42</v>
      </c>
      <c r="G130">
        <v>160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1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</row>
    <row r="131" spans="1:19" ht="15">
      <c r="A131">
        <v>184</v>
      </c>
      <c r="B131">
        <v>10</v>
      </c>
      <c r="C131" s="4" t="str">
        <f>LOOKUP(Дети!$B131,Команды!$A$4:$A$30,Команды!$B$4:$B$30)</f>
        <v>Липецкая область</v>
      </c>
      <c r="D131" t="s">
        <v>103</v>
      </c>
      <c r="E131" s="1">
        <v>35113</v>
      </c>
      <c r="F131">
        <v>46</v>
      </c>
      <c r="G131">
        <v>165</v>
      </c>
      <c r="H131" s="3">
        <v>0</v>
      </c>
      <c r="I131" s="3">
        <v>0</v>
      </c>
      <c r="J131" s="3">
        <v>0</v>
      </c>
      <c r="K131" s="3">
        <v>0</v>
      </c>
      <c r="L131" s="3">
        <v>1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</row>
    <row r="132" spans="1:19" ht="15">
      <c r="A132">
        <v>182</v>
      </c>
      <c r="B132">
        <v>10</v>
      </c>
      <c r="C132" s="4" t="str">
        <f>LOOKUP(Дети!$B132,Команды!$A$4:$A$30,Команды!$B$4:$B$30)</f>
        <v>Липецкая область</v>
      </c>
      <c r="D132" t="s">
        <v>101</v>
      </c>
      <c r="E132" s="1">
        <v>35345</v>
      </c>
      <c r="F132">
        <v>44</v>
      </c>
      <c r="G132">
        <v>175</v>
      </c>
      <c r="H132" s="3">
        <v>0</v>
      </c>
      <c r="I132" s="3">
        <v>0</v>
      </c>
      <c r="J132" s="3">
        <v>0</v>
      </c>
      <c r="K132" s="3">
        <v>1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</row>
    <row r="133" spans="1:19" ht="15">
      <c r="A133">
        <v>194</v>
      </c>
      <c r="B133">
        <v>10</v>
      </c>
      <c r="C133" s="4" t="str">
        <f>LOOKUP(Дети!$B133,Команды!$A$4:$A$30,Команды!$B$4:$B$30)</f>
        <v>Липецкая область</v>
      </c>
      <c r="D133" t="s">
        <v>111</v>
      </c>
      <c r="E133" s="1">
        <v>36159</v>
      </c>
      <c r="F133">
        <v>42</v>
      </c>
      <c r="G133">
        <v>150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</row>
    <row r="134" spans="1:19" ht="15">
      <c r="A134">
        <v>200</v>
      </c>
      <c r="B134">
        <v>10</v>
      </c>
      <c r="C134" s="4" t="str">
        <f>LOOKUP(Дети!$B134,Команды!$A$4:$A$30,Команды!$B$4:$B$30)</f>
        <v>Липецкая область</v>
      </c>
      <c r="D134" t="s">
        <v>493</v>
      </c>
      <c r="E134" s="1">
        <v>35441</v>
      </c>
      <c r="F134">
        <v>44</v>
      </c>
      <c r="G134">
        <v>165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1</v>
      </c>
      <c r="Q134" s="3">
        <v>0</v>
      </c>
      <c r="R134" s="3">
        <v>0</v>
      </c>
      <c r="S134" s="3">
        <v>0</v>
      </c>
    </row>
    <row r="135" spans="1:19" ht="15">
      <c r="A135">
        <v>189</v>
      </c>
      <c r="B135">
        <v>10</v>
      </c>
      <c r="C135" s="4" t="str">
        <f>LOOKUP(Дети!$B135,Команды!$A$4:$A$30,Команды!$B$4:$B$30)</f>
        <v>Липецкая область</v>
      </c>
      <c r="D135" t="s">
        <v>107</v>
      </c>
      <c r="E135" s="1">
        <v>35130</v>
      </c>
      <c r="F135">
        <v>46</v>
      </c>
      <c r="G135">
        <v>165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</row>
    <row r="136" spans="1:19" ht="15">
      <c r="A136">
        <v>185</v>
      </c>
      <c r="B136">
        <v>10</v>
      </c>
      <c r="C136" s="4" t="str">
        <f>LOOKUP(Дети!$B136,Команды!$A$4:$A$30,Команды!$B$4:$B$30)</f>
        <v>Липецкая область</v>
      </c>
      <c r="D136" t="s">
        <v>104</v>
      </c>
      <c r="E136" s="1">
        <v>35154</v>
      </c>
      <c r="F136">
        <v>46</v>
      </c>
      <c r="G136">
        <v>175</v>
      </c>
      <c r="H136" s="3">
        <v>0</v>
      </c>
      <c r="I136" s="3">
        <v>0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</row>
    <row r="137" spans="1:19" ht="15">
      <c r="A137">
        <v>188</v>
      </c>
      <c r="B137">
        <v>10</v>
      </c>
      <c r="C137" s="4" t="str">
        <f>LOOKUP(Дети!$B137,Команды!$A$4:$A$30,Команды!$B$4:$B$30)</f>
        <v>Липецкая область</v>
      </c>
      <c r="D137" t="s">
        <v>106</v>
      </c>
      <c r="E137" s="1">
        <v>35967</v>
      </c>
      <c r="F137">
        <v>36</v>
      </c>
      <c r="G137">
        <v>140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1</v>
      </c>
      <c r="N137" s="3">
        <v>0</v>
      </c>
      <c r="O137" s="3">
        <v>1</v>
      </c>
      <c r="P137" s="3">
        <v>0</v>
      </c>
      <c r="Q137" s="3">
        <v>0</v>
      </c>
      <c r="R137" s="3">
        <v>0</v>
      </c>
      <c r="S137" s="3">
        <v>0</v>
      </c>
    </row>
    <row r="138" spans="1:19" ht="15">
      <c r="A138">
        <v>187</v>
      </c>
      <c r="B138">
        <v>10</v>
      </c>
      <c r="C138" s="4" t="str">
        <f>LOOKUP(Дети!$B138,Команды!$A$4:$A$30,Команды!$B$4:$B$30)</f>
        <v>Липецкая область</v>
      </c>
      <c r="D138" t="s">
        <v>491</v>
      </c>
      <c r="E138" s="1">
        <v>35347</v>
      </c>
      <c r="F138">
        <v>44</v>
      </c>
      <c r="G138">
        <v>160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1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</row>
    <row r="139" spans="1:19" ht="15">
      <c r="A139">
        <v>221</v>
      </c>
      <c r="B139">
        <v>12</v>
      </c>
      <c r="C139" s="4" t="str">
        <f>LOOKUP(Дети!$B139,Команды!$A$4:$A$30,Команды!$B$4:$B$30)</f>
        <v>Владимирская область</v>
      </c>
      <c r="D139" t="s">
        <v>463</v>
      </c>
      <c r="E139" s="1">
        <v>36621</v>
      </c>
      <c r="F139">
        <v>48</v>
      </c>
      <c r="G139">
        <v>160</v>
      </c>
      <c r="H139" s="3">
        <v>1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0</v>
      </c>
      <c r="R139" s="3">
        <v>0</v>
      </c>
      <c r="S139" s="3">
        <v>0</v>
      </c>
    </row>
    <row r="140" spans="1:19" ht="15">
      <c r="A140">
        <v>222</v>
      </c>
      <c r="B140">
        <v>12</v>
      </c>
      <c r="C140" s="4" t="str">
        <f>LOOKUP(Дети!$B140,Команды!$A$4:$A$30,Команды!$B$4:$B$30)</f>
        <v>Владимирская область</v>
      </c>
      <c r="D140" t="s">
        <v>464</v>
      </c>
      <c r="E140" s="1">
        <v>36130</v>
      </c>
      <c r="F140">
        <v>42</v>
      </c>
      <c r="G140">
        <v>160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</row>
    <row r="141" spans="1:19" ht="15">
      <c r="A141">
        <v>223</v>
      </c>
      <c r="B141">
        <v>12</v>
      </c>
      <c r="C141" s="4" t="str">
        <f>LOOKUP(Дети!$B141,Команды!$A$4:$A$30,Команды!$B$4:$B$30)</f>
        <v>Владимирская область</v>
      </c>
      <c r="D141" t="s">
        <v>465</v>
      </c>
      <c r="E141" s="1">
        <v>35321</v>
      </c>
      <c r="F141">
        <v>44</v>
      </c>
      <c r="G141">
        <v>155</v>
      </c>
      <c r="H141" s="3">
        <v>1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0</v>
      </c>
      <c r="S141" s="3">
        <v>0</v>
      </c>
    </row>
    <row r="142" spans="1:19" ht="15">
      <c r="A142">
        <v>224</v>
      </c>
      <c r="B142">
        <v>12</v>
      </c>
      <c r="C142" s="4" t="str">
        <f>LOOKUP(Дети!$B142,Команды!$A$4:$A$30,Команды!$B$4:$B$30)</f>
        <v>Владимирская область</v>
      </c>
      <c r="D142" t="s">
        <v>466</v>
      </c>
      <c r="E142" s="1">
        <v>35662</v>
      </c>
      <c r="F142">
        <v>44</v>
      </c>
      <c r="G142">
        <v>155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</row>
    <row r="143" spans="1:19" ht="15">
      <c r="A143">
        <v>225</v>
      </c>
      <c r="B143">
        <v>12</v>
      </c>
      <c r="C143" s="4" t="str">
        <f>LOOKUP(Дети!$B143,Команды!$A$4:$A$30,Команды!$B$4:$B$30)</f>
        <v>Владимирская область</v>
      </c>
      <c r="D143" t="s">
        <v>467</v>
      </c>
      <c r="E143" s="1">
        <v>35469</v>
      </c>
      <c r="F143">
        <v>46</v>
      </c>
      <c r="G143">
        <v>160</v>
      </c>
      <c r="H143" s="3">
        <v>0</v>
      </c>
      <c r="I143" s="3">
        <v>1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</row>
    <row r="144" spans="1:19" ht="15">
      <c r="A144">
        <v>226</v>
      </c>
      <c r="B144">
        <v>12</v>
      </c>
      <c r="C144" s="4" t="str">
        <f>LOOKUP(Дети!$B144,Команды!$A$4:$A$30,Команды!$B$4:$B$30)</f>
        <v>Владимирская область</v>
      </c>
      <c r="D144" t="s">
        <v>468</v>
      </c>
      <c r="E144" s="1">
        <v>35324</v>
      </c>
      <c r="F144">
        <v>46</v>
      </c>
      <c r="G144">
        <v>150</v>
      </c>
      <c r="H144" s="3">
        <v>0</v>
      </c>
      <c r="I144" s="3">
        <v>1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1</v>
      </c>
      <c r="R144" s="3">
        <v>0</v>
      </c>
      <c r="S144" s="3">
        <v>0</v>
      </c>
    </row>
    <row r="145" spans="1:19" ht="15">
      <c r="A145">
        <v>227</v>
      </c>
      <c r="B145">
        <v>12</v>
      </c>
      <c r="C145" s="4" t="str">
        <f>LOOKUP(Дети!$B145,Команды!$A$4:$A$30,Команды!$B$4:$B$30)</f>
        <v>Владимирская область</v>
      </c>
      <c r="D145" t="s">
        <v>469</v>
      </c>
      <c r="E145" s="1">
        <v>35993</v>
      </c>
      <c r="F145">
        <v>44</v>
      </c>
      <c r="G145">
        <v>160</v>
      </c>
      <c r="H145" s="3">
        <v>0</v>
      </c>
      <c r="I145" s="3">
        <v>0</v>
      </c>
      <c r="J145" s="3">
        <v>0</v>
      </c>
      <c r="K145" s="3">
        <v>0</v>
      </c>
      <c r="L145" s="3">
        <v>1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</row>
    <row r="146" spans="1:19" ht="15">
      <c r="A146">
        <v>228</v>
      </c>
      <c r="B146">
        <v>12</v>
      </c>
      <c r="C146" s="4" t="str">
        <f>LOOKUP(Дети!$B146,Команды!$A$4:$A$30,Команды!$B$4:$B$30)</f>
        <v>Владимирская область</v>
      </c>
      <c r="D146" t="s">
        <v>470</v>
      </c>
      <c r="E146" s="1">
        <v>35848</v>
      </c>
      <c r="F146">
        <v>42</v>
      </c>
      <c r="G146">
        <v>150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</row>
    <row r="147" spans="1:19" ht="15">
      <c r="A147">
        <v>229</v>
      </c>
      <c r="B147">
        <v>12</v>
      </c>
      <c r="C147" s="4" t="str">
        <f>LOOKUP(Дети!$B147,Команды!$A$4:$A$30,Команды!$B$4:$B$30)</f>
        <v>Владимирская область</v>
      </c>
      <c r="D147" t="s">
        <v>471</v>
      </c>
      <c r="E147" s="1">
        <v>36256</v>
      </c>
      <c r="F147">
        <v>44</v>
      </c>
      <c r="G147">
        <v>155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1</v>
      </c>
      <c r="P147" s="3">
        <v>0</v>
      </c>
      <c r="Q147" s="3">
        <v>0</v>
      </c>
      <c r="R147" s="3">
        <v>0</v>
      </c>
      <c r="S147" s="3">
        <v>0</v>
      </c>
    </row>
    <row r="148" spans="1:19" ht="15">
      <c r="A148">
        <v>230</v>
      </c>
      <c r="B148">
        <v>12</v>
      </c>
      <c r="C148" s="4" t="str">
        <f>LOOKUP(Дети!$B148,Команды!$A$4:$A$30,Команды!$B$4:$B$30)</f>
        <v>Владимирская область</v>
      </c>
      <c r="D148" t="s">
        <v>472</v>
      </c>
      <c r="E148" s="1">
        <v>35872</v>
      </c>
      <c r="F148">
        <v>46</v>
      </c>
      <c r="G148">
        <v>160</v>
      </c>
      <c r="H148" s="3">
        <v>0</v>
      </c>
      <c r="I148" s="3">
        <v>0</v>
      </c>
      <c r="J148" s="3">
        <v>0</v>
      </c>
      <c r="K148" s="3">
        <v>0</v>
      </c>
      <c r="L148" s="3">
        <v>1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</row>
    <row r="149" spans="1:19" ht="15">
      <c r="A149">
        <v>231</v>
      </c>
      <c r="B149">
        <v>12</v>
      </c>
      <c r="C149" s="4" t="str">
        <f>LOOKUP(Дети!$B149,Команды!$A$4:$A$30,Команды!$B$4:$B$30)</f>
        <v>Владимирская область</v>
      </c>
      <c r="D149" t="s">
        <v>473</v>
      </c>
      <c r="E149" s="1">
        <v>36221</v>
      </c>
      <c r="F149">
        <v>46</v>
      </c>
      <c r="G149">
        <v>145</v>
      </c>
      <c r="H149" s="3">
        <v>0</v>
      </c>
      <c r="I149" s="3">
        <v>0</v>
      </c>
      <c r="J149" s="3">
        <v>1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1</v>
      </c>
      <c r="R149" s="3">
        <v>0</v>
      </c>
      <c r="S149" s="3">
        <v>0</v>
      </c>
    </row>
    <row r="150" spans="1:19" ht="15">
      <c r="A150">
        <v>232</v>
      </c>
      <c r="B150">
        <v>12</v>
      </c>
      <c r="C150" s="4" t="str">
        <f>LOOKUP(Дети!$B150,Команды!$A$4:$A$30,Команды!$B$4:$B$30)</f>
        <v>Владимирская область</v>
      </c>
      <c r="D150" t="s">
        <v>474</v>
      </c>
      <c r="E150" s="1">
        <v>35644</v>
      </c>
      <c r="F150">
        <v>48</v>
      </c>
      <c r="G150">
        <v>150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</row>
    <row r="151" spans="1:19" ht="15">
      <c r="A151">
        <v>233</v>
      </c>
      <c r="B151">
        <v>12</v>
      </c>
      <c r="C151" s="4" t="str">
        <f>LOOKUP(Дети!$B151,Команды!$A$4:$A$30,Команды!$B$4:$B$30)</f>
        <v>Владимирская область</v>
      </c>
      <c r="D151" t="s">
        <v>475</v>
      </c>
      <c r="E151" s="1">
        <v>35304</v>
      </c>
      <c r="F151">
        <v>44</v>
      </c>
      <c r="G151">
        <v>155</v>
      </c>
      <c r="H151" s="3">
        <v>0</v>
      </c>
      <c r="I151" s="3">
        <v>0</v>
      </c>
      <c r="J151" s="3">
        <v>0</v>
      </c>
      <c r="K151" s="3">
        <v>1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0</v>
      </c>
      <c r="R151" s="3">
        <v>0</v>
      </c>
      <c r="S151" s="3">
        <v>1</v>
      </c>
    </row>
    <row r="152" spans="1:19" ht="15">
      <c r="A152">
        <v>234</v>
      </c>
      <c r="B152">
        <v>12</v>
      </c>
      <c r="C152" s="4" t="str">
        <f>LOOKUP(Дети!$B152,Команды!$A$4:$A$30,Команды!$B$4:$B$30)</f>
        <v>Владимирская область</v>
      </c>
      <c r="D152" t="s">
        <v>476</v>
      </c>
      <c r="E152" s="1">
        <v>36304</v>
      </c>
      <c r="F152">
        <v>46</v>
      </c>
      <c r="G152">
        <v>155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1</v>
      </c>
      <c r="Q152" s="3">
        <v>0</v>
      </c>
      <c r="R152" s="3">
        <v>0</v>
      </c>
      <c r="S152" s="3">
        <v>0</v>
      </c>
    </row>
    <row r="153" spans="1:19" ht="15">
      <c r="A153">
        <v>235</v>
      </c>
      <c r="B153">
        <v>12</v>
      </c>
      <c r="C153" s="4" t="str">
        <f>LOOKUP(Дети!$B153,Команды!$A$4:$A$30,Команды!$B$4:$B$30)</f>
        <v>Владимирская область</v>
      </c>
      <c r="D153" t="s">
        <v>477</v>
      </c>
      <c r="E153" s="1">
        <v>35199</v>
      </c>
      <c r="F153">
        <v>48</v>
      </c>
      <c r="G153">
        <v>160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1</v>
      </c>
      <c r="O153" s="3">
        <v>0</v>
      </c>
      <c r="P153" s="3">
        <v>0</v>
      </c>
      <c r="Q153" s="3">
        <v>0</v>
      </c>
      <c r="R153" s="3">
        <v>0</v>
      </c>
      <c r="S153" s="3">
        <v>0</v>
      </c>
    </row>
    <row r="154" spans="1:19" ht="15">
      <c r="A154">
        <v>236</v>
      </c>
      <c r="B154">
        <v>12</v>
      </c>
      <c r="C154" s="4" t="str">
        <f>LOOKUP(Дети!$B154,Команды!$A$4:$A$30,Команды!$B$4:$B$30)</f>
        <v>Владимирская область</v>
      </c>
      <c r="D154" t="s">
        <v>478</v>
      </c>
      <c r="E154" s="1">
        <v>36800</v>
      </c>
      <c r="F154">
        <v>48</v>
      </c>
      <c r="G154">
        <v>150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1</v>
      </c>
      <c r="S154" s="3">
        <v>0</v>
      </c>
    </row>
    <row r="155" spans="1:19" ht="15">
      <c r="A155">
        <v>238</v>
      </c>
      <c r="B155">
        <v>12</v>
      </c>
      <c r="C155" s="4" t="str">
        <f>LOOKUP(Дети!$B155,Команды!$A$4:$A$30,Команды!$B$4:$B$30)</f>
        <v>Владимирская область</v>
      </c>
      <c r="D155" t="s">
        <v>480</v>
      </c>
      <c r="E155" s="1">
        <v>36001</v>
      </c>
      <c r="F155">
        <v>48</v>
      </c>
      <c r="G155">
        <v>155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0</v>
      </c>
      <c r="S155" s="3">
        <v>0</v>
      </c>
    </row>
    <row r="156" spans="1:19" ht="15">
      <c r="A156">
        <v>237</v>
      </c>
      <c r="B156">
        <v>12</v>
      </c>
      <c r="C156" s="4" t="str">
        <f>LOOKUP(Дети!$B156,Команды!$A$4:$A$30,Команды!$B$4:$B$30)</f>
        <v>Владимирская область</v>
      </c>
      <c r="D156" t="s">
        <v>479</v>
      </c>
      <c r="E156" s="1">
        <v>36428</v>
      </c>
      <c r="F156">
        <v>46</v>
      </c>
      <c r="G156">
        <v>155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1</v>
      </c>
      <c r="P156" s="3">
        <v>0</v>
      </c>
      <c r="Q156" s="3">
        <v>0</v>
      </c>
      <c r="R156" s="3">
        <v>0</v>
      </c>
      <c r="S156" s="3">
        <v>0</v>
      </c>
    </row>
    <row r="157" spans="1:19" ht="15">
      <c r="A157">
        <v>239</v>
      </c>
      <c r="B157">
        <v>12</v>
      </c>
      <c r="C157" s="4" t="str">
        <f>LOOKUP(Дети!$B157,Команды!$A$4:$A$30,Команды!$B$4:$B$30)</f>
        <v>Владимирская область</v>
      </c>
      <c r="D157" t="s">
        <v>481</v>
      </c>
      <c r="E157" s="1">
        <v>35622</v>
      </c>
      <c r="F157">
        <v>48</v>
      </c>
      <c r="G157">
        <v>155</v>
      </c>
      <c r="H157" s="3">
        <v>0</v>
      </c>
      <c r="I157" s="3">
        <v>0</v>
      </c>
      <c r="J157" s="3">
        <v>1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</row>
    <row r="158" spans="1:19" ht="15">
      <c r="A158">
        <v>240</v>
      </c>
      <c r="B158">
        <v>12</v>
      </c>
      <c r="C158" s="4" t="str">
        <f>LOOKUP(Дети!$B158,Команды!$A$4:$A$30,Команды!$B$4:$B$30)</f>
        <v>Владимирская область</v>
      </c>
      <c r="D158" t="s">
        <v>482</v>
      </c>
      <c r="E158" s="1">
        <v>36364</v>
      </c>
      <c r="F158">
        <v>46</v>
      </c>
      <c r="G158">
        <v>160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1</v>
      </c>
      <c r="O158" s="3">
        <v>0</v>
      </c>
      <c r="P158" s="3">
        <v>0</v>
      </c>
      <c r="Q158" s="3">
        <v>0</v>
      </c>
      <c r="R158" s="3">
        <v>0</v>
      </c>
      <c r="S158" s="3">
        <v>0</v>
      </c>
    </row>
    <row r="159" spans="1:19" ht="15">
      <c r="A159">
        <v>246</v>
      </c>
      <c r="B159">
        <v>13</v>
      </c>
      <c r="C159" s="4" t="str">
        <f>LOOKUP(Дети!$B159,Команды!$A$4:$A$30,Команды!$B$4:$B$30)</f>
        <v>Тульская область"</v>
      </c>
      <c r="D159" t="s">
        <v>429</v>
      </c>
      <c r="E159" s="1">
        <v>36103</v>
      </c>
      <c r="F159">
        <v>0</v>
      </c>
      <c r="G159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1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</row>
    <row r="160" spans="1:19" ht="15">
      <c r="A160">
        <v>260</v>
      </c>
      <c r="B160">
        <v>13</v>
      </c>
      <c r="C160" s="4" t="str">
        <f>LOOKUP(Дети!$B160,Команды!$A$4:$A$30,Команды!$B$4:$B$30)</f>
        <v>Тульская область"</v>
      </c>
      <c r="D160" t="s">
        <v>127</v>
      </c>
      <c r="E160" s="1">
        <v>35986</v>
      </c>
      <c r="F160">
        <v>0</v>
      </c>
      <c r="G160">
        <v>0</v>
      </c>
      <c r="H160" s="3">
        <v>0</v>
      </c>
      <c r="I160" s="3">
        <v>0</v>
      </c>
      <c r="J160" s="3">
        <v>0</v>
      </c>
      <c r="K160" s="3">
        <v>0</v>
      </c>
      <c r="L160" s="3">
        <v>1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0</v>
      </c>
      <c r="S160" s="3">
        <v>0</v>
      </c>
    </row>
    <row r="161" spans="1:19" ht="15">
      <c r="A161">
        <v>250</v>
      </c>
      <c r="B161">
        <v>13</v>
      </c>
      <c r="C161" s="4" t="str">
        <f>LOOKUP(Дети!$B161,Команды!$A$4:$A$30,Команды!$B$4:$B$30)</f>
        <v>Тульская область"</v>
      </c>
      <c r="D161" t="s">
        <v>430</v>
      </c>
      <c r="E161" s="1">
        <v>35101</v>
      </c>
      <c r="F161">
        <v>0</v>
      </c>
      <c r="G161">
        <v>0</v>
      </c>
      <c r="H161" s="3">
        <v>0</v>
      </c>
      <c r="I161" s="3">
        <v>0</v>
      </c>
      <c r="J161" s="3">
        <v>0</v>
      </c>
      <c r="K161" s="3">
        <v>1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0</v>
      </c>
      <c r="S161" s="3">
        <v>0</v>
      </c>
    </row>
    <row r="162" spans="1:19" ht="15">
      <c r="A162">
        <v>254</v>
      </c>
      <c r="B162">
        <v>13</v>
      </c>
      <c r="C162" s="4" t="str">
        <f>LOOKUP(Дети!$B162,Команды!$A$4:$A$30,Команды!$B$4:$B$30)</f>
        <v>Тульская область"</v>
      </c>
      <c r="D162" t="s">
        <v>434</v>
      </c>
      <c r="E162" s="1">
        <v>35577</v>
      </c>
      <c r="F162">
        <v>0</v>
      </c>
      <c r="G162">
        <v>0</v>
      </c>
      <c r="H162" s="3">
        <v>1</v>
      </c>
      <c r="I162" s="3">
        <v>0</v>
      </c>
      <c r="J162" s="3">
        <v>1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</row>
    <row r="163" spans="1:19" ht="15">
      <c r="A163">
        <v>245</v>
      </c>
      <c r="B163">
        <v>13</v>
      </c>
      <c r="C163" s="4" t="str">
        <f>LOOKUP(Дети!$B163,Команды!$A$4:$A$30,Команды!$B$4:$B$30)</f>
        <v>Тульская область"</v>
      </c>
      <c r="D163" t="s">
        <v>121</v>
      </c>
      <c r="E163" s="1">
        <v>35809</v>
      </c>
      <c r="F163">
        <v>0</v>
      </c>
      <c r="G163">
        <v>0</v>
      </c>
      <c r="H163" s="3">
        <v>0</v>
      </c>
      <c r="I163" s="3">
        <v>0</v>
      </c>
      <c r="J163" s="3">
        <v>0</v>
      </c>
      <c r="K163" s="3">
        <v>0</v>
      </c>
      <c r="L163" s="3">
        <v>0</v>
      </c>
      <c r="M163" s="3">
        <v>1</v>
      </c>
      <c r="N163" s="3">
        <v>0</v>
      </c>
      <c r="O163" s="3">
        <v>0</v>
      </c>
      <c r="P163" s="3">
        <v>0</v>
      </c>
      <c r="Q163" s="3">
        <v>0</v>
      </c>
      <c r="R163" s="3">
        <v>0</v>
      </c>
      <c r="S163" s="3">
        <v>0</v>
      </c>
    </row>
    <row r="164" spans="1:19" ht="15">
      <c r="A164">
        <v>242</v>
      </c>
      <c r="B164">
        <v>13</v>
      </c>
      <c r="C164" s="4" t="str">
        <f>LOOKUP(Дети!$B164,Команды!$A$4:$A$30,Команды!$B$4:$B$30)</f>
        <v>Тульская область"</v>
      </c>
      <c r="D164" t="s">
        <v>118</v>
      </c>
      <c r="E164" s="1">
        <v>35464</v>
      </c>
      <c r="F164">
        <v>0</v>
      </c>
      <c r="G164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1</v>
      </c>
      <c r="O164" s="3">
        <v>0</v>
      </c>
      <c r="P164" s="3">
        <v>0</v>
      </c>
      <c r="Q164" s="3">
        <v>0</v>
      </c>
      <c r="R164" s="3">
        <v>0</v>
      </c>
      <c r="S164" s="3">
        <v>0</v>
      </c>
    </row>
    <row r="165" spans="1:19" ht="15">
      <c r="A165">
        <v>244</v>
      </c>
      <c r="B165">
        <v>13</v>
      </c>
      <c r="C165" s="4" t="str">
        <f>LOOKUP(Дети!$B165,Команды!$A$4:$A$30,Команды!$B$4:$B$30)</f>
        <v>Тульская область"</v>
      </c>
      <c r="D165" t="s">
        <v>120</v>
      </c>
      <c r="E165" s="1">
        <v>35489</v>
      </c>
      <c r="F165">
        <v>0</v>
      </c>
      <c r="G165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1</v>
      </c>
      <c r="R165" s="3">
        <v>0</v>
      </c>
      <c r="S165" s="3">
        <v>0</v>
      </c>
    </row>
    <row r="166" spans="1:19" ht="15">
      <c r="A166">
        <v>256</v>
      </c>
      <c r="B166">
        <v>13</v>
      </c>
      <c r="C166" s="4" t="str">
        <f>LOOKUP(Дети!$B166,Команды!$A$4:$A$30,Команды!$B$4:$B$30)</f>
        <v>Тульская область"</v>
      </c>
      <c r="D166" t="s">
        <v>126</v>
      </c>
      <c r="E166" s="1">
        <v>35806</v>
      </c>
      <c r="F166">
        <v>0</v>
      </c>
      <c r="G166">
        <v>0</v>
      </c>
      <c r="H166" s="3">
        <v>0</v>
      </c>
      <c r="I166" s="3">
        <v>0</v>
      </c>
      <c r="J166" s="3">
        <v>0</v>
      </c>
      <c r="K166" s="3">
        <v>0</v>
      </c>
      <c r="L166" s="3">
        <v>1</v>
      </c>
      <c r="M166" s="3">
        <v>1</v>
      </c>
      <c r="N166" s="3">
        <v>0</v>
      </c>
      <c r="O166" s="3">
        <v>1</v>
      </c>
      <c r="P166" s="3">
        <v>0</v>
      </c>
      <c r="Q166" s="3">
        <v>0</v>
      </c>
      <c r="R166" s="3">
        <v>0</v>
      </c>
      <c r="S166" s="3">
        <v>0</v>
      </c>
    </row>
    <row r="167" spans="1:19" ht="15">
      <c r="A167">
        <v>251</v>
      </c>
      <c r="B167">
        <v>13</v>
      </c>
      <c r="C167" s="4" t="str">
        <f>LOOKUP(Дети!$B167,Команды!$A$4:$A$30,Команды!$B$4:$B$30)</f>
        <v>Тульская область"</v>
      </c>
      <c r="D167" t="s">
        <v>431</v>
      </c>
      <c r="E167" s="1">
        <v>35156</v>
      </c>
      <c r="F167">
        <v>0</v>
      </c>
      <c r="G167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</row>
    <row r="168" spans="1:19" ht="15">
      <c r="A168">
        <v>243</v>
      </c>
      <c r="B168">
        <v>13</v>
      </c>
      <c r="C168" s="4" t="str">
        <f>LOOKUP(Дети!$B168,Команды!$A$4:$A$30,Команды!$B$4:$B$30)</f>
        <v>Тульская область"</v>
      </c>
      <c r="D168" t="s">
        <v>119</v>
      </c>
      <c r="E168" s="1">
        <v>35587</v>
      </c>
      <c r="F168">
        <v>0</v>
      </c>
      <c r="G168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1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</row>
    <row r="169" spans="1:19" ht="15">
      <c r="A169">
        <v>252</v>
      </c>
      <c r="B169">
        <v>13</v>
      </c>
      <c r="C169" s="4" t="str">
        <f>LOOKUP(Дети!$B169,Команды!$A$4:$A$30,Команды!$B$4:$B$30)</f>
        <v>Тульская область"</v>
      </c>
      <c r="D169" t="s">
        <v>432</v>
      </c>
      <c r="E169" s="1">
        <v>35286</v>
      </c>
      <c r="F169">
        <v>0</v>
      </c>
      <c r="G169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1</v>
      </c>
      <c r="P169" s="3">
        <v>0</v>
      </c>
      <c r="Q169" s="3">
        <v>0</v>
      </c>
      <c r="R169" s="3">
        <v>0</v>
      </c>
      <c r="S169" s="3">
        <v>0</v>
      </c>
    </row>
    <row r="170" spans="1:19" ht="15">
      <c r="A170">
        <v>258</v>
      </c>
      <c r="B170">
        <v>13</v>
      </c>
      <c r="C170" s="4" t="str">
        <f>LOOKUP(Дети!$B170,Команды!$A$4:$A$30,Команды!$B$4:$B$30)</f>
        <v>Тульская область"</v>
      </c>
      <c r="D170" t="s">
        <v>436</v>
      </c>
      <c r="E170" s="1">
        <v>36799</v>
      </c>
      <c r="F170">
        <v>0</v>
      </c>
      <c r="G170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</row>
    <row r="171" spans="1:19" ht="15">
      <c r="A171">
        <v>253</v>
      </c>
      <c r="B171">
        <v>13</v>
      </c>
      <c r="C171" s="4" t="str">
        <f>LOOKUP(Дети!$B171,Команды!$A$4:$A$30,Команды!$B$4:$B$30)</f>
        <v>Тульская область"</v>
      </c>
      <c r="D171" t="s">
        <v>433</v>
      </c>
      <c r="E171" s="1">
        <v>35326</v>
      </c>
      <c r="F171">
        <v>0</v>
      </c>
      <c r="G171">
        <v>0</v>
      </c>
      <c r="H171" s="3">
        <v>0</v>
      </c>
      <c r="I171" s="3">
        <v>0</v>
      </c>
      <c r="J171" s="3">
        <v>0</v>
      </c>
      <c r="K171" s="3">
        <v>1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0</v>
      </c>
      <c r="S171" s="3">
        <v>0</v>
      </c>
    </row>
    <row r="172" spans="1:19" ht="15">
      <c r="A172">
        <v>255</v>
      </c>
      <c r="B172">
        <v>13</v>
      </c>
      <c r="C172" s="4" t="str">
        <f>LOOKUP(Дети!$B172,Команды!$A$4:$A$30,Команды!$B$4:$B$30)</f>
        <v>Тульская область"</v>
      </c>
      <c r="D172" t="s">
        <v>125</v>
      </c>
      <c r="E172" s="1">
        <v>35307</v>
      </c>
      <c r="F172">
        <v>0</v>
      </c>
      <c r="G172">
        <v>0</v>
      </c>
      <c r="H172" s="3">
        <v>0</v>
      </c>
      <c r="I172" s="3">
        <v>1</v>
      </c>
      <c r="J172" s="3">
        <v>0</v>
      </c>
      <c r="K172" s="3">
        <v>0</v>
      </c>
      <c r="L172" s="3">
        <v>0</v>
      </c>
      <c r="M172" s="3">
        <v>1</v>
      </c>
      <c r="N172" s="3">
        <v>0</v>
      </c>
      <c r="O172" s="3">
        <v>0</v>
      </c>
      <c r="P172" s="3">
        <v>0</v>
      </c>
      <c r="Q172" s="3">
        <v>0</v>
      </c>
      <c r="R172" s="3">
        <v>0</v>
      </c>
      <c r="S172" s="3">
        <v>0</v>
      </c>
    </row>
    <row r="173" spans="1:19" ht="15">
      <c r="A173">
        <v>247</v>
      </c>
      <c r="B173">
        <v>13</v>
      </c>
      <c r="C173" s="4" t="str">
        <f>LOOKUP(Дети!$B173,Команды!$A$4:$A$30,Команды!$B$4:$B$30)</f>
        <v>Тульская область"</v>
      </c>
      <c r="D173" t="s">
        <v>122</v>
      </c>
      <c r="E173" s="1">
        <v>35647</v>
      </c>
      <c r="F173">
        <v>0</v>
      </c>
      <c r="G173">
        <v>0</v>
      </c>
      <c r="H173" s="3">
        <v>0</v>
      </c>
      <c r="I173" s="3">
        <v>1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1</v>
      </c>
    </row>
    <row r="174" spans="1:19" ht="15">
      <c r="A174">
        <v>257</v>
      </c>
      <c r="B174">
        <v>13</v>
      </c>
      <c r="C174" s="4" t="str">
        <f>LOOKUP(Дети!$B174,Команды!$A$4:$A$30,Команды!$B$4:$B$30)</f>
        <v>Тульская область"</v>
      </c>
      <c r="D174" t="s">
        <v>435</v>
      </c>
      <c r="E174" s="1">
        <v>35925</v>
      </c>
      <c r="F174">
        <v>0</v>
      </c>
      <c r="G174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</row>
    <row r="175" spans="1:19" ht="15">
      <c r="A175">
        <v>249</v>
      </c>
      <c r="B175">
        <v>13</v>
      </c>
      <c r="C175" s="4" t="str">
        <f>LOOKUP(Дети!$B175,Команды!$A$4:$A$30,Команды!$B$4:$B$30)</f>
        <v>Тульская область"</v>
      </c>
      <c r="D175" t="s">
        <v>124</v>
      </c>
      <c r="E175" s="1">
        <v>35143</v>
      </c>
      <c r="F175">
        <v>0</v>
      </c>
      <c r="G175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1</v>
      </c>
      <c r="S175" s="3">
        <v>0</v>
      </c>
    </row>
    <row r="176" spans="1:19" ht="15">
      <c r="A176">
        <v>248</v>
      </c>
      <c r="B176">
        <v>13</v>
      </c>
      <c r="C176" s="4" t="str">
        <f>LOOKUP(Дети!$B176,Команды!$A$4:$A$30,Команды!$B$4:$B$30)</f>
        <v>Тульская область"</v>
      </c>
      <c r="D176" t="s">
        <v>123</v>
      </c>
      <c r="E176" s="1">
        <v>35501</v>
      </c>
      <c r="F176">
        <v>0</v>
      </c>
      <c r="G176">
        <v>0</v>
      </c>
      <c r="H176" s="3">
        <v>1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0</v>
      </c>
      <c r="S176" s="3">
        <v>0</v>
      </c>
    </row>
    <row r="177" spans="1:19" ht="15">
      <c r="A177">
        <v>241</v>
      </c>
      <c r="B177">
        <v>13</v>
      </c>
      <c r="C177" s="4" t="str">
        <f>LOOKUP(Дети!$B177,Команды!$A$4:$A$30,Команды!$B$4:$B$30)</f>
        <v>Тульская область"</v>
      </c>
      <c r="D177" t="s">
        <v>117</v>
      </c>
      <c r="E177" s="1">
        <v>35179</v>
      </c>
      <c r="F177">
        <v>0</v>
      </c>
      <c r="G177">
        <v>0</v>
      </c>
      <c r="H177" s="3">
        <v>0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1</v>
      </c>
      <c r="Q177" s="3">
        <v>0</v>
      </c>
      <c r="R177" s="3">
        <v>0</v>
      </c>
      <c r="S177" s="3">
        <v>0</v>
      </c>
    </row>
    <row r="178" spans="1:19" ht="15">
      <c r="A178">
        <v>277</v>
      </c>
      <c r="B178">
        <v>14</v>
      </c>
      <c r="C178" s="4" t="str">
        <f>LOOKUP(Дети!$B178,Команды!$A$4:$A$30,Команды!$B$4:$B$30)</f>
        <v>Клуб "Олимп" Шатурского района М.О.</v>
      </c>
      <c r="D178" t="s">
        <v>459</v>
      </c>
      <c r="E178" s="1">
        <v>35426</v>
      </c>
      <c r="F178">
        <v>0</v>
      </c>
      <c r="G178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</row>
    <row r="179" spans="1:19" ht="15">
      <c r="A179">
        <v>268</v>
      </c>
      <c r="B179">
        <v>14</v>
      </c>
      <c r="C179" s="4" t="str">
        <f>LOOKUP(Дети!$B179,Команды!$A$4:$A$30,Команды!$B$4:$B$30)</f>
        <v>Клуб "Олимп" Шатурского района М.О.</v>
      </c>
      <c r="D179" t="s">
        <v>134</v>
      </c>
      <c r="E179" s="1">
        <v>35321</v>
      </c>
      <c r="F179">
        <v>0</v>
      </c>
      <c r="G179">
        <v>0</v>
      </c>
      <c r="H179" s="3">
        <v>0</v>
      </c>
      <c r="I179" s="3">
        <v>1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</row>
    <row r="180" spans="1:19" ht="15">
      <c r="A180">
        <v>263</v>
      </c>
      <c r="B180">
        <v>14</v>
      </c>
      <c r="C180" s="4" t="str">
        <f>LOOKUP(Дети!$B180,Команды!$A$4:$A$30,Команды!$B$4:$B$30)</f>
        <v>Клуб "Олимп" Шатурского района М.О.</v>
      </c>
      <c r="D180" t="s">
        <v>130</v>
      </c>
      <c r="E180" s="1">
        <v>36360</v>
      </c>
      <c r="F180">
        <v>0</v>
      </c>
      <c r="G180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1</v>
      </c>
      <c r="P180" s="3">
        <v>0</v>
      </c>
      <c r="Q180" s="3">
        <v>0</v>
      </c>
      <c r="R180" s="3">
        <v>0</v>
      </c>
      <c r="S180" s="3">
        <v>0</v>
      </c>
    </row>
    <row r="181" spans="1:19" ht="15">
      <c r="A181">
        <v>278</v>
      </c>
      <c r="B181">
        <v>14</v>
      </c>
      <c r="C181" s="4" t="str">
        <f>LOOKUP(Дети!$B181,Команды!$A$4:$A$30,Команды!$B$4:$B$30)</f>
        <v>Клуб "Олимп" Шатурского района М.О.</v>
      </c>
      <c r="D181" t="s">
        <v>460</v>
      </c>
      <c r="E181" s="1">
        <v>35142</v>
      </c>
      <c r="F181">
        <v>0</v>
      </c>
      <c r="G181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</row>
    <row r="182" spans="1:19" ht="15">
      <c r="A182">
        <v>275</v>
      </c>
      <c r="B182">
        <v>14</v>
      </c>
      <c r="C182" s="4" t="str">
        <f>LOOKUP(Дети!$B182,Команды!$A$4:$A$30,Команды!$B$4:$B$30)</f>
        <v>Клуб "Олимп" Шатурского района М.О.</v>
      </c>
      <c r="D182" t="s">
        <v>139</v>
      </c>
      <c r="E182" s="1">
        <v>35254</v>
      </c>
      <c r="F182">
        <v>0</v>
      </c>
      <c r="G182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1</v>
      </c>
      <c r="S182" s="3">
        <v>0</v>
      </c>
    </row>
    <row r="183" spans="1:19" ht="15">
      <c r="A183">
        <v>261</v>
      </c>
      <c r="B183">
        <v>14</v>
      </c>
      <c r="C183" s="4" t="str">
        <f>LOOKUP(Дети!$B183,Команды!$A$4:$A$30,Команды!$B$4:$B$30)</f>
        <v>Клуб "Олимп" Шатурского района М.О.</v>
      </c>
      <c r="D183" t="s">
        <v>128</v>
      </c>
      <c r="E183" s="1">
        <v>35184</v>
      </c>
      <c r="F183">
        <v>0</v>
      </c>
      <c r="G18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1</v>
      </c>
      <c r="P183" s="3">
        <v>0</v>
      </c>
      <c r="Q183" s="3">
        <v>0</v>
      </c>
      <c r="R183" s="3">
        <v>0</v>
      </c>
      <c r="S183" s="3">
        <v>0</v>
      </c>
    </row>
    <row r="184" spans="1:19" ht="15">
      <c r="A184">
        <v>262</v>
      </c>
      <c r="B184">
        <v>14</v>
      </c>
      <c r="C184" s="4" t="str">
        <f>LOOKUP(Дети!$B184,Команды!$A$4:$A$30,Команды!$B$4:$B$30)</f>
        <v>Клуб "Олимп" Шатурского района М.О.</v>
      </c>
      <c r="D184" t="s">
        <v>129</v>
      </c>
      <c r="E184" s="1">
        <v>35467</v>
      </c>
      <c r="F184">
        <v>0</v>
      </c>
      <c r="G184">
        <v>0</v>
      </c>
      <c r="H184" s="3">
        <v>0</v>
      </c>
      <c r="I184" s="3">
        <v>0</v>
      </c>
      <c r="J184" s="3">
        <v>0</v>
      </c>
      <c r="K184" s="3">
        <v>1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</row>
    <row r="185" spans="1:19" ht="15">
      <c r="A185">
        <v>279</v>
      </c>
      <c r="B185">
        <v>14</v>
      </c>
      <c r="C185" s="4" t="str">
        <f>LOOKUP(Дети!$B185,Команды!$A$4:$A$30,Команды!$B$4:$B$30)</f>
        <v>Клуб "Олимп" Шатурского района М.О.</v>
      </c>
      <c r="D185" t="s">
        <v>140</v>
      </c>
      <c r="E185" s="1">
        <v>35676</v>
      </c>
      <c r="F185">
        <v>0</v>
      </c>
      <c r="G185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1</v>
      </c>
      <c r="R185" s="3">
        <v>0</v>
      </c>
      <c r="S185" s="3">
        <v>0</v>
      </c>
    </row>
    <row r="186" spans="1:19" ht="15">
      <c r="A186">
        <v>265</v>
      </c>
      <c r="B186">
        <v>14</v>
      </c>
      <c r="C186" s="4" t="str">
        <f>LOOKUP(Дети!$B186,Команды!$A$4:$A$30,Команды!$B$4:$B$30)</f>
        <v>Клуб "Олимп" Шатурского района М.О.</v>
      </c>
      <c r="D186" t="s">
        <v>132</v>
      </c>
      <c r="E186" s="1">
        <v>35425</v>
      </c>
      <c r="F186">
        <v>0</v>
      </c>
      <c r="G186">
        <v>0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1</v>
      </c>
      <c r="N186" s="3">
        <v>0</v>
      </c>
      <c r="O186" s="3">
        <v>0</v>
      </c>
      <c r="P186" s="3">
        <v>0</v>
      </c>
      <c r="Q186" s="3">
        <v>0</v>
      </c>
      <c r="R186" s="3">
        <v>0</v>
      </c>
      <c r="S186" s="3">
        <v>0</v>
      </c>
    </row>
    <row r="187" spans="1:19" ht="15">
      <c r="A187">
        <v>266</v>
      </c>
      <c r="B187">
        <v>14</v>
      </c>
      <c r="C187" s="4" t="str">
        <f>LOOKUP(Дети!$B187,Команды!$A$4:$A$30,Команды!$B$4:$B$30)</f>
        <v>Клуб "Олимп" Шатурского района М.О.</v>
      </c>
      <c r="D187" t="s">
        <v>133</v>
      </c>
      <c r="E187" s="1">
        <v>35262</v>
      </c>
      <c r="F187">
        <v>0</v>
      </c>
      <c r="G187">
        <v>0</v>
      </c>
      <c r="H187" s="3">
        <v>1</v>
      </c>
      <c r="I187" s="3">
        <v>0</v>
      </c>
      <c r="J187" s="3">
        <v>0</v>
      </c>
      <c r="K187" s="3">
        <v>0</v>
      </c>
      <c r="L187" s="3">
        <v>1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</row>
    <row r="188" spans="1:19" ht="15">
      <c r="A188">
        <v>274</v>
      </c>
      <c r="B188">
        <v>14</v>
      </c>
      <c r="C188" s="4" t="str">
        <f>LOOKUP(Дети!$B188,Команды!$A$4:$A$30,Команды!$B$4:$B$30)</f>
        <v>Клуб "Олимп" Шатурского района М.О.</v>
      </c>
      <c r="D188" t="s">
        <v>138</v>
      </c>
      <c r="E188" s="1">
        <v>35798</v>
      </c>
      <c r="F188">
        <v>0</v>
      </c>
      <c r="G188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1</v>
      </c>
      <c r="Q188" s="3">
        <v>0</v>
      </c>
      <c r="R188" s="3">
        <v>0</v>
      </c>
      <c r="S188" s="3">
        <v>0</v>
      </c>
    </row>
    <row r="189" spans="1:19" ht="15">
      <c r="A189">
        <v>264</v>
      </c>
      <c r="B189">
        <v>14</v>
      </c>
      <c r="C189" s="4" t="str">
        <f>LOOKUP(Дети!$B189,Команды!$A$4:$A$30,Команды!$B$4:$B$30)</f>
        <v>Клуб "Олимп" Шатурского района М.О.</v>
      </c>
      <c r="D189" t="s">
        <v>131</v>
      </c>
      <c r="E189" s="1">
        <v>35219</v>
      </c>
      <c r="F189">
        <v>0</v>
      </c>
      <c r="G189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1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</row>
    <row r="190" spans="1:19" ht="15">
      <c r="A190">
        <v>271</v>
      </c>
      <c r="B190">
        <v>14</v>
      </c>
      <c r="C190" s="4" t="str">
        <f>LOOKUP(Дети!$B190,Команды!$A$4:$A$30,Команды!$B$4:$B$30)</f>
        <v>Клуб "Олимп" Шатурского района М.О.</v>
      </c>
      <c r="D190" t="s">
        <v>135</v>
      </c>
      <c r="E190" s="1">
        <v>36179</v>
      </c>
      <c r="F190">
        <v>0</v>
      </c>
      <c r="G190">
        <v>0</v>
      </c>
      <c r="H190" s="3">
        <v>1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0</v>
      </c>
      <c r="S190" s="3">
        <v>0</v>
      </c>
    </row>
    <row r="191" spans="1:19" ht="15">
      <c r="A191">
        <v>267</v>
      </c>
      <c r="B191">
        <v>14</v>
      </c>
      <c r="C191" s="4" t="str">
        <f>LOOKUP(Дети!$B191,Команды!$A$4:$A$30,Команды!$B$4:$B$30)</f>
        <v>Клуб "Олимп" Шатурского района М.О.</v>
      </c>
      <c r="D191" t="s">
        <v>455</v>
      </c>
      <c r="E191" s="1">
        <v>36066</v>
      </c>
      <c r="F191">
        <v>0</v>
      </c>
      <c r="G191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</row>
    <row r="192" spans="1:19" ht="15">
      <c r="A192">
        <v>269</v>
      </c>
      <c r="B192">
        <v>14</v>
      </c>
      <c r="C192" s="4" t="str">
        <f>LOOKUP(Дети!$B192,Команды!$A$4:$A$30,Команды!$B$4:$B$30)</f>
        <v>Клуб "Олимп" Шатурского района М.О.</v>
      </c>
      <c r="D192" t="s">
        <v>456</v>
      </c>
      <c r="E192" s="1">
        <v>36533</v>
      </c>
      <c r="F192">
        <v>0</v>
      </c>
      <c r="G192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1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</row>
    <row r="193" spans="1:19" ht="15">
      <c r="A193">
        <v>273</v>
      </c>
      <c r="B193">
        <v>14</v>
      </c>
      <c r="C193" s="4" t="str">
        <f>LOOKUP(Дети!$B193,Команды!$A$4:$A$30,Команды!$B$4:$B$30)</f>
        <v>Клуб "Олимп" Шатурского района М.О.</v>
      </c>
      <c r="D193" t="s">
        <v>137</v>
      </c>
      <c r="E193" s="1">
        <v>35706</v>
      </c>
      <c r="F193">
        <v>0</v>
      </c>
      <c r="G19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1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</row>
    <row r="194" spans="1:19" ht="15">
      <c r="A194">
        <v>280</v>
      </c>
      <c r="B194">
        <v>14</v>
      </c>
      <c r="C194" s="4" t="str">
        <f>LOOKUP(Дети!$B194,Команды!$A$4:$A$30,Команды!$B$4:$B$30)</f>
        <v>Клуб "Олимп" Шатурского района М.О.</v>
      </c>
      <c r="D194" t="s">
        <v>461</v>
      </c>
      <c r="E194" s="1">
        <v>35337</v>
      </c>
      <c r="F194">
        <v>0</v>
      </c>
      <c r="G194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</row>
    <row r="195" spans="1:19" ht="15">
      <c r="A195">
        <v>272</v>
      </c>
      <c r="B195">
        <v>14</v>
      </c>
      <c r="C195" s="4" t="str">
        <f>LOOKUP(Дети!$B195,Команды!$A$4:$A$30,Команды!$B$4:$B$30)</f>
        <v>Клуб "Олимп" Шатурского района М.О.</v>
      </c>
      <c r="D195" t="s">
        <v>136</v>
      </c>
      <c r="E195" s="1">
        <v>35407</v>
      </c>
      <c r="F195">
        <v>0</v>
      </c>
      <c r="G195">
        <v>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1</v>
      </c>
      <c r="N195" s="3">
        <v>0</v>
      </c>
      <c r="O195" s="3">
        <v>0</v>
      </c>
      <c r="P195" s="3">
        <v>0</v>
      </c>
      <c r="Q195" s="3">
        <v>0</v>
      </c>
      <c r="R195" s="3">
        <v>0</v>
      </c>
      <c r="S195" s="3">
        <v>0</v>
      </c>
    </row>
    <row r="196" spans="1:19" ht="15">
      <c r="A196">
        <v>270</v>
      </c>
      <c r="B196">
        <v>14</v>
      </c>
      <c r="C196" s="4" t="str">
        <f>LOOKUP(Дети!$B196,Команды!$A$4:$A$30,Команды!$B$4:$B$30)</f>
        <v>Клуб "Олимп" Шатурского района М.О.</v>
      </c>
      <c r="D196" t="s">
        <v>457</v>
      </c>
      <c r="E196" s="1">
        <v>36431</v>
      </c>
      <c r="F196">
        <v>0</v>
      </c>
      <c r="G196">
        <v>0</v>
      </c>
      <c r="H196" s="3">
        <v>0</v>
      </c>
      <c r="I196" s="3">
        <v>0</v>
      </c>
      <c r="J196" s="3">
        <v>1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</row>
    <row r="197" spans="1:19" ht="15">
      <c r="A197">
        <v>276</v>
      </c>
      <c r="B197">
        <v>14</v>
      </c>
      <c r="C197" s="4" t="str">
        <f>LOOKUP(Дети!$B197,Команды!$A$4:$A$30,Команды!$B$4:$B$30)</f>
        <v>Клуб "Олимп" Шатурского района М.О.</v>
      </c>
      <c r="D197" t="s">
        <v>458</v>
      </c>
      <c r="E197" s="1">
        <v>35569</v>
      </c>
      <c r="F197">
        <v>0</v>
      </c>
      <c r="G197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</row>
    <row r="198" spans="1:19" ht="15">
      <c r="A198">
        <v>300</v>
      </c>
      <c r="B198">
        <v>15</v>
      </c>
      <c r="C198" s="4" t="str">
        <f>LOOKUP(Дети!$B198,Команды!$A$4:$A$30,Команды!$B$4:$B$30)</f>
        <v>Тамбовская область </v>
      </c>
      <c r="D198" t="s">
        <v>157</v>
      </c>
      <c r="E198" s="1">
        <v>35905</v>
      </c>
      <c r="F198">
        <v>0</v>
      </c>
      <c r="G198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1</v>
      </c>
    </row>
    <row r="199" spans="1:19" ht="15">
      <c r="A199">
        <v>291</v>
      </c>
      <c r="B199">
        <v>15</v>
      </c>
      <c r="C199" s="4" t="str">
        <f>LOOKUP(Дети!$B199,Команды!$A$4:$A$30,Команды!$B$4:$B$30)</f>
        <v>Тамбовская область </v>
      </c>
      <c r="D199" t="s">
        <v>148</v>
      </c>
      <c r="E199" s="1">
        <v>35172</v>
      </c>
      <c r="F199">
        <v>0</v>
      </c>
      <c r="G199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1</v>
      </c>
      <c r="R199" s="3">
        <v>0</v>
      </c>
      <c r="S199" s="3">
        <v>0</v>
      </c>
    </row>
    <row r="200" spans="1:19" ht="15">
      <c r="A200">
        <v>292</v>
      </c>
      <c r="B200">
        <v>15</v>
      </c>
      <c r="C200" s="4" t="str">
        <f>LOOKUP(Дети!$B200,Команды!$A$4:$A$30,Команды!$B$4:$B$30)</f>
        <v>Тамбовская область </v>
      </c>
      <c r="D200" t="s">
        <v>149</v>
      </c>
      <c r="E200" s="1">
        <v>35065</v>
      </c>
      <c r="F200">
        <v>0</v>
      </c>
      <c r="G200">
        <v>0</v>
      </c>
      <c r="H200" s="3">
        <v>0</v>
      </c>
      <c r="I200" s="3">
        <v>0</v>
      </c>
      <c r="J200" s="3">
        <v>0</v>
      </c>
      <c r="K200" s="3">
        <v>0</v>
      </c>
      <c r="L200" s="3">
        <v>1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</row>
    <row r="201" spans="1:19" ht="15">
      <c r="A201">
        <v>288</v>
      </c>
      <c r="B201">
        <v>15</v>
      </c>
      <c r="C201" s="4" t="str">
        <f>LOOKUP(Дети!$B201,Команды!$A$4:$A$30,Команды!$B$4:$B$30)</f>
        <v>Тамбовская область </v>
      </c>
      <c r="D201" t="s">
        <v>147</v>
      </c>
      <c r="E201" s="1">
        <v>35387</v>
      </c>
      <c r="F201">
        <v>0</v>
      </c>
      <c r="G201">
        <v>0</v>
      </c>
      <c r="H201" s="3">
        <v>0</v>
      </c>
      <c r="I201" s="3">
        <v>1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1</v>
      </c>
      <c r="S201" s="3">
        <v>0</v>
      </c>
    </row>
    <row r="202" spans="1:19" ht="15">
      <c r="A202">
        <v>296</v>
      </c>
      <c r="B202">
        <v>15</v>
      </c>
      <c r="C202" s="4" t="str">
        <f>LOOKUP(Дети!$B202,Команды!$A$4:$A$30,Команды!$B$4:$B$30)</f>
        <v>Тамбовская область </v>
      </c>
      <c r="D202" t="s">
        <v>153</v>
      </c>
      <c r="E202" s="1">
        <v>35075</v>
      </c>
      <c r="F202">
        <v>0</v>
      </c>
      <c r="G202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1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</row>
    <row r="203" spans="1:19" ht="15">
      <c r="A203">
        <v>287</v>
      </c>
      <c r="B203">
        <v>15</v>
      </c>
      <c r="C203" s="4" t="str">
        <f>LOOKUP(Дети!$B203,Команды!$A$4:$A$30,Команды!$B$4:$B$30)</f>
        <v>Тамбовская область </v>
      </c>
      <c r="D203" t="s">
        <v>146</v>
      </c>
      <c r="E203" s="1">
        <v>35167</v>
      </c>
      <c r="F203">
        <v>0</v>
      </c>
      <c r="G203">
        <v>0</v>
      </c>
      <c r="H203" s="3">
        <v>0</v>
      </c>
      <c r="I203" s="3">
        <v>1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</row>
    <row r="204" spans="1:19" ht="15">
      <c r="A204">
        <v>281</v>
      </c>
      <c r="B204">
        <v>15</v>
      </c>
      <c r="C204" s="4" t="str">
        <f>LOOKUP(Дети!$B204,Команды!$A$4:$A$30,Команды!$B$4:$B$30)</f>
        <v>Тамбовская область </v>
      </c>
      <c r="D204" t="s">
        <v>141</v>
      </c>
      <c r="E204" s="1">
        <v>35374</v>
      </c>
      <c r="F204">
        <v>0</v>
      </c>
      <c r="G204">
        <v>0</v>
      </c>
      <c r="H204" s="3">
        <v>1</v>
      </c>
      <c r="I204" s="3">
        <v>0</v>
      </c>
      <c r="J204" s="3">
        <v>0</v>
      </c>
      <c r="K204" s="3">
        <v>0</v>
      </c>
      <c r="L204" s="3">
        <v>0</v>
      </c>
      <c r="M204" s="3">
        <v>1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</row>
    <row r="205" spans="1:19" ht="15">
      <c r="A205">
        <v>294</v>
      </c>
      <c r="B205">
        <v>15</v>
      </c>
      <c r="C205" s="4" t="str">
        <f>LOOKUP(Дети!$B205,Команды!$A$4:$A$30,Команды!$B$4:$B$30)</f>
        <v>Тамбовская область </v>
      </c>
      <c r="D205" t="s">
        <v>151</v>
      </c>
      <c r="E205" s="1">
        <v>35175</v>
      </c>
      <c r="F205">
        <v>0</v>
      </c>
      <c r="G205">
        <v>0</v>
      </c>
      <c r="H205" s="3">
        <v>0</v>
      </c>
      <c r="I205" s="3">
        <v>0</v>
      </c>
      <c r="J205" s="3">
        <v>0</v>
      </c>
      <c r="K205" s="3">
        <v>1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0</v>
      </c>
      <c r="S205" s="3">
        <v>0</v>
      </c>
    </row>
    <row r="206" spans="1:19" ht="15">
      <c r="A206">
        <v>286</v>
      </c>
      <c r="B206">
        <v>15</v>
      </c>
      <c r="C206" s="4" t="str">
        <f>LOOKUP(Дети!$B206,Команды!$A$4:$A$30,Команды!$B$4:$B$30)</f>
        <v>Тамбовская область </v>
      </c>
      <c r="D206" t="s">
        <v>483</v>
      </c>
      <c r="E206" s="1">
        <v>35732</v>
      </c>
      <c r="F206">
        <v>0</v>
      </c>
      <c r="G206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1</v>
      </c>
      <c r="Q206" s="3">
        <v>0</v>
      </c>
      <c r="R206" s="3">
        <v>0</v>
      </c>
      <c r="S206" s="3">
        <v>0</v>
      </c>
    </row>
    <row r="207" spans="1:19" ht="15">
      <c r="A207">
        <v>289</v>
      </c>
      <c r="B207">
        <v>15</v>
      </c>
      <c r="C207" s="4" t="str">
        <f>LOOKUP(Дети!$B207,Команды!$A$4:$A$30,Команды!$B$4:$B$30)</f>
        <v>Тамбовская область </v>
      </c>
      <c r="D207" t="s">
        <v>484</v>
      </c>
      <c r="E207" s="1">
        <v>35121</v>
      </c>
      <c r="F207">
        <v>0</v>
      </c>
      <c r="G207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1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</row>
    <row r="208" spans="1:19" ht="15">
      <c r="A208">
        <v>282</v>
      </c>
      <c r="B208">
        <v>15</v>
      </c>
      <c r="C208" s="4" t="str">
        <f>LOOKUP(Дети!$B208,Команды!$A$4:$A$30,Команды!$B$4:$B$30)</f>
        <v>Тамбовская область </v>
      </c>
      <c r="D208" t="s">
        <v>142</v>
      </c>
      <c r="E208" s="1">
        <v>35175</v>
      </c>
      <c r="F208">
        <v>0</v>
      </c>
      <c r="G208">
        <v>0</v>
      </c>
      <c r="H208" s="3">
        <v>1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</row>
    <row r="209" spans="1:19" ht="15">
      <c r="A209">
        <v>290</v>
      </c>
      <c r="B209">
        <v>15</v>
      </c>
      <c r="C209" s="4" t="str">
        <f>LOOKUP(Дети!$B209,Команды!$A$4:$A$30,Команды!$B$4:$B$30)</f>
        <v>Тамбовская область </v>
      </c>
      <c r="D209" t="s">
        <v>485</v>
      </c>
      <c r="E209" s="1">
        <v>35761</v>
      </c>
      <c r="F209">
        <v>0</v>
      </c>
      <c r="G209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1</v>
      </c>
      <c r="O209" s="3">
        <v>0</v>
      </c>
      <c r="P209" s="3">
        <v>0</v>
      </c>
      <c r="Q209" s="3">
        <v>0</v>
      </c>
      <c r="R209" s="3">
        <v>0</v>
      </c>
      <c r="S209" s="3">
        <v>0</v>
      </c>
    </row>
    <row r="210" spans="1:19" ht="15">
      <c r="A210">
        <v>285</v>
      </c>
      <c r="B210">
        <v>15</v>
      </c>
      <c r="C210" s="4" t="str">
        <f>LOOKUP(Дети!$B210,Команды!$A$4:$A$30,Команды!$B$4:$B$30)</f>
        <v>Тамбовская область </v>
      </c>
      <c r="D210" t="s">
        <v>145</v>
      </c>
      <c r="E210" s="1">
        <v>35166</v>
      </c>
      <c r="F210">
        <v>0</v>
      </c>
      <c r="G210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1</v>
      </c>
      <c r="P210" s="3">
        <v>0</v>
      </c>
      <c r="Q210" s="3">
        <v>0</v>
      </c>
      <c r="R210" s="3">
        <v>0</v>
      </c>
      <c r="S210" s="3">
        <v>0</v>
      </c>
    </row>
    <row r="211" spans="1:19" ht="15">
      <c r="A211">
        <v>297</v>
      </c>
      <c r="B211">
        <v>15</v>
      </c>
      <c r="C211" s="4" t="str">
        <f>LOOKUP(Дети!$B211,Команды!$A$4:$A$30,Команды!$B$4:$B$30)</f>
        <v>Тамбовская область </v>
      </c>
      <c r="D211" t="s">
        <v>154</v>
      </c>
      <c r="E211" s="1">
        <v>35191</v>
      </c>
      <c r="F211">
        <v>0</v>
      </c>
      <c r="G211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1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</row>
    <row r="212" spans="1:19" ht="15">
      <c r="A212">
        <v>293</v>
      </c>
      <c r="B212">
        <v>15</v>
      </c>
      <c r="C212" s="4" t="str">
        <f>LOOKUP(Дети!$B212,Команды!$A$4:$A$30,Команды!$B$4:$B$30)</f>
        <v>Тамбовская область </v>
      </c>
      <c r="D212" t="s">
        <v>150</v>
      </c>
      <c r="E212" s="1">
        <v>35712</v>
      </c>
      <c r="F212">
        <v>0</v>
      </c>
      <c r="G212">
        <v>0</v>
      </c>
      <c r="H212" s="3">
        <v>0</v>
      </c>
      <c r="I212" s="3">
        <v>0</v>
      </c>
      <c r="J212" s="3">
        <v>0</v>
      </c>
      <c r="K212" s="3">
        <v>0</v>
      </c>
      <c r="L212" s="3">
        <v>1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</row>
    <row r="213" spans="1:19" ht="15">
      <c r="A213">
        <v>298</v>
      </c>
      <c r="B213">
        <v>15</v>
      </c>
      <c r="C213" s="4" t="str">
        <f>LOOKUP(Дети!$B213,Команды!$A$4:$A$30,Команды!$B$4:$B$30)</f>
        <v>Тамбовская область </v>
      </c>
      <c r="D213" t="s">
        <v>155</v>
      </c>
      <c r="E213" s="1">
        <v>35166</v>
      </c>
      <c r="F213">
        <v>0</v>
      </c>
      <c r="G21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1</v>
      </c>
      <c r="N213" s="3">
        <v>0</v>
      </c>
      <c r="O213" s="3">
        <v>0</v>
      </c>
      <c r="P213" s="3">
        <v>0</v>
      </c>
      <c r="Q213" s="3">
        <v>0</v>
      </c>
      <c r="R213" s="3">
        <v>0</v>
      </c>
      <c r="S213" s="3">
        <v>0</v>
      </c>
    </row>
    <row r="214" spans="1:19" ht="15">
      <c r="A214">
        <v>283</v>
      </c>
      <c r="B214">
        <v>15</v>
      </c>
      <c r="C214" s="4" t="str">
        <f>LOOKUP(Дети!$B214,Команды!$A$4:$A$30,Команды!$B$4:$B$30)</f>
        <v>Тамбовская область </v>
      </c>
      <c r="D214" t="s">
        <v>143</v>
      </c>
      <c r="E214" s="1">
        <v>35084</v>
      </c>
      <c r="F214">
        <v>0</v>
      </c>
      <c r="G214">
        <v>0</v>
      </c>
      <c r="H214" s="3">
        <v>0</v>
      </c>
      <c r="I214" s="3">
        <v>0</v>
      </c>
      <c r="J214" s="3">
        <v>1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</row>
    <row r="215" spans="1:19" ht="15">
      <c r="A215">
        <v>299</v>
      </c>
      <c r="B215">
        <v>15</v>
      </c>
      <c r="C215" s="4" t="str">
        <f>LOOKUP(Дети!$B215,Команды!$A$4:$A$30,Команды!$B$4:$B$30)</f>
        <v>Тамбовская область </v>
      </c>
      <c r="D215" t="s">
        <v>156</v>
      </c>
      <c r="E215" s="1">
        <v>35658</v>
      </c>
      <c r="F215">
        <v>0</v>
      </c>
      <c r="G215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1</v>
      </c>
      <c r="N215" s="3">
        <v>0</v>
      </c>
      <c r="O215" s="3">
        <v>0</v>
      </c>
      <c r="P215" s="3">
        <v>0</v>
      </c>
      <c r="Q215" s="3">
        <v>0</v>
      </c>
      <c r="R215" s="3">
        <v>0</v>
      </c>
      <c r="S215" s="3">
        <v>0</v>
      </c>
    </row>
    <row r="216" spans="1:19" ht="15">
      <c r="A216">
        <v>295</v>
      </c>
      <c r="B216">
        <v>15</v>
      </c>
      <c r="C216" s="4" t="str">
        <f>LOOKUP(Дети!$B216,Команды!$A$4:$A$30,Команды!$B$4:$B$30)</f>
        <v>Тамбовская область </v>
      </c>
      <c r="D216" t="s">
        <v>152</v>
      </c>
      <c r="E216" s="1">
        <v>35151</v>
      </c>
      <c r="F216">
        <v>0</v>
      </c>
      <c r="G216">
        <v>0</v>
      </c>
      <c r="H216" s="3">
        <v>0</v>
      </c>
      <c r="I216" s="3">
        <v>0</v>
      </c>
      <c r="J216" s="3">
        <v>0</v>
      </c>
      <c r="K216" s="3">
        <v>1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0</v>
      </c>
      <c r="S216" s="3">
        <v>0</v>
      </c>
    </row>
    <row r="217" spans="1:19" ht="15">
      <c r="A217">
        <v>284</v>
      </c>
      <c r="B217">
        <v>15</v>
      </c>
      <c r="C217" s="4" t="str">
        <f>LOOKUP(Дети!$B217,Команды!$A$4:$A$30,Команды!$B$4:$B$30)</f>
        <v>Тамбовская область </v>
      </c>
      <c r="D217" t="s">
        <v>144</v>
      </c>
      <c r="E217" s="1">
        <v>35405</v>
      </c>
      <c r="F217">
        <v>0</v>
      </c>
      <c r="G217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1</v>
      </c>
      <c r="P217" s="3">
        <v>0</v>
      </c>
      <c r="Q217" s="3">
        <v>0</v>
      </c>
      <c r="R217" s="3">
        <v>0</v>
      </c>
      <c r="S217" s="3">
        <v>0</v>
      </c>
    </row>
    <row r="218" spans="1:19" ht="15">
      <c r="A218">
        <v>306</v>
      </c>
      <c r="B218">
        <v>16</v>
      </c>
      <c r="C218" s="4" t="str">
        <f>LOOKUP(Дети!$B218,Команды!$A$4:$A$30,Команды!$B$4:$B$30)</f>
        <v>Смоленская область</v>
      </c>
      <c r="D218" t="s">
        <v>163</v>
      </c>
      <c r="E218" s="1">
        <v>35118</v>
      </c>
      <c r="F218">
        <v>0</v>
      </c>
      <c r="G218">
        <v>0</v>
      </c>
      <c r="H218" s="3">
        <v>0</v>
      </c>
      <c r="I218" s="3">
        <v>0</v>
      </c>
      <c r="J218" s="3">
        <v>0</v>
      </c>
      <c r="K218" s="3">
        <v>0</v>
      </c>
      <c r="L218" s="3">
        <v>1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0</v>
      </c>
      <c r="S218" s="3">
        <v>0</v>
      </c>
    </row>
    <row r="219" spans="1:19" ht="15">
      <c r="A219">
        <v>308</v>
      </c>
      <c r="B219">
        <v>16</v>
      </c>
      <c r="C219" s="4" t="str">
        <f>LOOKUP(Дети!$B219,Команды!$A$4:$A$30,Команды!$B$4:$B$30)</f>
        <v>Смоленская область</v>
      </c>
      <c r="D219" t="s">
        <v>165</v>
      </c>
      <c r="E219" s="1">
        <v>35413</v>
      </c>
      <c r="F219">
        <v>0</v>
      </c>
      <c r="G219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1</v>
      </c>
      <c r="O219" s="3">
        <v>0</v>
      </c>
      <c r="P219" s="3">
        <v>0</v>
      </c>
      <c r="Q219" s="3">
        <v>0</v>
      </c>
      <c r="R219" s="3">
        <v>1</v>
      </c>
      <c r="S219" s="3">
        <v>0</v>
      </c>
    </row>
    <row r="220" spans="1:19" ht="15">
      <c r="A220">
        <v>309</v>
      </c>
      <c r="B220">
        <v>16</v>
      </c>
      <c r="C220" s="4" t="str">
        <f>LOOKUP(Дети!$B220,Команды!$A$4:$A$30,Команды!$B$4:$B$30)</f>
        <v>Смоленская область</v>
      </c>
      <c r="D220" t="s">
        <v>166</v>
      </c>
      <c r="E220" s="1">
        <v>35265</v>
      </c>
      <c r="F220">
        <v>0</v>
      </c>
      <c r="G220">
        <v>0</v>
      </c>
      <c r="H220" s="3">
        <v>1</v>
      </c>
      <c r="I220" s="3">
        <v>0</v>
      </c>
      <c r="J220" s="3">
        <v>0</v>
      </c>
      <c r="K220" s="3">
        <v>0</v>
      </c>
      <c r="L220" s="3">
        <v>1</v>
      </c>
      <c r="M220" s="3">
        <v>0</v>
      </c>
      <c r="N220" s="3">
        <v>0</v>
      </c>
      <c r="O220" s="3">
        <v>1</v>
      </c>
      <c r="P220" s="3">
        <v>0</v>
      </c>
      <c r="Q220" s="3">
        <v>0</v>
      </c>
      <c r="R220" s="3">
        <v>0</v>
      </c>
      <c r="S220" s="3">
        <v>0</v>
      </c>
    </row>
    <row r="221" spans="1:19" ht="15">
      <c r="A221">
        <v>318</v>
      </c>
      <c r="B221">
        <v>16</v>
      </c>
      <c r="C221" s="4" t="str">
        <f>LOOKUP(Дети!$B221,Команды!$A$4:$A$30,Команды!$B$4:$B$30)</f>
        <v>Смоленская область</v>
      </c>
      <c r="D221" t="s">
        <v>175</v>
      </c>
      <c r="E221" s="1">
        <v>35213</v>
      </c>
      <c r="F221">
        <v>0</v>
      </c>
      <c r="G221">
        <v>0</v>
      </c>
      <c r="H221" s="3">
        <v>0</v>
      </c>
      <c r="I221" s="3">
        <v>0</v>
      </c>
      <c r="J221" s="3">
        <v>0</v>
      </c>
      <c r="K221" s="3">
        <v>1</v>
      </c>
      <c r="L221" s="3">
        <v>1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0</v>
      </c>
      <c r="S221" s="3">
        <v>0</v>
      </c>
    </row>
    <row r="222" spans="1:19" ht="15">
      <c r="A222">
        <v>310</v>
      </c>
      <c r="B222">
        <v>16</v>
      </c>
      <c r="C222" s="4" t="str">
        <f>LOOKUP(Дети!$B222,Команды!$A$4:$A$30,Команды!$B$4:$B$30)</f>
        <v>Смоленская область</v>
      </c>
      <c r="D222" t="s">
        <v>167</v>
      </c>
      <c r="E222" s="1">
        <v>35256</v>
      </c>
      <c r="F222">
        <v>0</v>
      </c>
      <c r="G222">
        <v>0</v>
      </c>
      <c r="H222" s="3">
        <v>0</v>
      </c>
      <c r="I222" s="3">
        <v>1</v>
      </c>
      <c r="J222" s="3">
        <v>0</v>
      </c>
      <c r="K222" s="3">
        <v>1</v>
      </c>
      <c r="L222" s="3">
        <v>1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</row>
    <row r="223" spans="1:19" ht="15">
      <c r="A223">
        <v>313</v>
      </c>
      <c r="B223">
        <v>16</v>
      </c>
      <c r="C223" s="4" t="str">
        <f>LOOKUP(Дети!$B223,Команды!$A$4:$A$30,Команды!$B$4:$B$30)</f>
        <v>Смоленская область</v>
      </c>
      <c r="D223" t="s">
        <v>170</v>
      </c>
      <c r="E223" s="1">
        <v>35589</v>
      </c>
      <c r="F223">
        <v>0</v>
      </c>
      <c r="G22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1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</row>
    <row r="224" spans="1:19" ht="15">
      <c r="A224">
        <v>314</v>
      </c>
      <c r="B224">
        <v>16</v>
      </c>
      <c r="C224" s="4" t="str">
        <f>LOOKUP(Дети!$B224,Команды!$A$4:$A$30,Команды!$B$4:$B$30)</f>
        <v>Смоленская область</v>
      </c>
      <c r="D224" t="s">
        <v>171</v>
      </c>
      <c r="E224" s="1">
        <v>35125</v>
      </c>
      <c r="F224">
        <v>0</v>
      </c>
      <c r="G224">
        <v>0</v>
      </c>
      <c r="H224" s="3">
        <v>0</v>
      </c>
      <c r="I224" s="3">
        <v>1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</row>
    <row r="225" spans="1:19" ht="15">
      <c r="A225">
        <v>319</v>
      </c>
      <c r="B225">
        <v>16</v>
      </c>
      <c r="C225" s="4" t="str">
        <f>LOOKUP(Дети!$B225,Команды!$A$4:$A$30,Команды!$B$4:$B$30)</f>
        <v>Смоленская область</v>
      </c>
      <c r="D225" t="s">
        <v>176</v>
      </c>
      <c r="E225" s="1">
        <v>35403</v>
      </c>
      <c r="F225">
        <v>0</v>
      </c>
      <c r="G225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</row>
    <row r="226" spans="1:19" ht="15">
      <c r="A226">
        <v>312</v>
      </c>
      <c r="B226">
        <v>16</v>
      </c>
      <c r="C226" s="4" t="str">
        <f>LOOKUP(Дети!$B226,Команды!$A$4:$A$30,Команды!$B$4:$B$30)</f>
        <v>Смоленская область</v>
      </c>
      <c r="D226" t="s">
        <v>169</v>
      </c>
      <c r="E226" s="1">
        <v>35759</v>
      </c>
      <c r="F226">
        <v>0</v>
      </c>
      <c r="G226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0</v>
      </c>
      <c r="S226" s="3">
        <v>0</v>
      </c>
    </row>
    <row r="227" spans="1:19" ht="15">
      <c r="A227">
        <v>311</v>
      </c>
      <c r="B227">
        <v>16</v>
      </c>
      <c r="C227" s="4" t="str">
        <f>LOOKUP(Дети!$B227,Команды!$A$4:$A$30,Команды!$B$4:$B$30)</f>
        <v>Смоленская область</v>
      </c>
      <c r="D227" t="s">
        <v>168</v>
      </c>
      <c r="E227" s="1">
        <v>35486</v>
      </c>
      <c r="F227">
        <v>0</v>
      </c>
      <c r="G227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1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</row>
    <row r="228" spans="1:19" ht="15">
      <c r="A228">
        <v>317</v>
      </c>
      <c r="B228">
        <v>16</v>
      </c>
      <c r="C228" s="4" t="str">
        <f>LOOKUP(Дети!$B228,Команды!$A$4:$A$30,Команды!$B$4:$B$30)</f>
        <v>Смоленская область</v>
      </c>
      <c r="D228" t="s">
        <v>174</v>
      </c>
      <c r="E228" s="1">
        <v>35426</v>
      </c>
      <c r="F228">
        <v>0</v>
      </c>
      <c r="G228">
        <v>0</v>
      </c>
      <c r="H228" s="3">
        <v>1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0</v>
      </c>
    </row>
    <row r="229" spans="1:19" ht="15">
      <c r="A229">
        <v>303</v>
      </c>
      <c r="B229">
        <v>16</v>
      </c>
      <c r="C229" s="4" t="str">
        <f>LOOKUP(Дети!$B229,Команды!$A$4:$A$30,Команды!$B$4:$B$30)</f>
        <v>Смоленская область</v>
      </c>
      <c r="D229" t="s">
        <v>160</v>
      </c>
      <c r="E229" s="1">
        <v>35272</v>
      </c>
      <c r="F229">
        <v>0</v>
      </c>
      <c r="G229">
        <v>0</v>
      </c>
      <c r="H229" s="3">
        <v>0</v>
      </c>
      <c r="I229" s="3">
        <v>0</v>
      </c>
      <c r="J229" s="3">
        <v>1</v>
      </c>
      <c r="K229" s="3">
        <v>0</v>
      </c>
      <c r="L229" s="3">
        <v>1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</row>
    <row r="230" spans="1:19" ht="15">
      <c r="A230">
        <v>316</v>
      </c>
      <c r="B230">
        <v>16</v>
      </c>
      <c r="C230" s="4" t="str">
        <f>LOOKUP(Дети!$B230,Команды!$A$4:$A$30,Команды!$B$4:$B$30)</f>
        <v>Смоленская область</v>
      </c>
      <c r="D230" t="s">
        <v>173</v>
      </c>
      <c r="E230" s="1">
        <v>35364</v>
      </c>
      <c r="F230">
        <v>0</v>
      </c>
      <c r="G230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1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</row>
    <row r="231" spans="1:19" ht="15">
      <c r="A231">
        <v>305</v>
      </c>
      <c r="B231">
        <v>16</v>
      </c>
      <c r="C231" s="4" t="str">
        <f>LOOKUP(Дети!$B231,Команды!$A$4:$A$30,Команды!$B$4:$B$30)</f>
        <v>Смоленская область</v>
      </c>
      <c r="D231" t="s">
        <v>162</v>
      </c>
      <c r="E231" s="1">
        <v>35212</v>
      </c>
      <c r="F231">
        <v>0</v>
      </c>
      <c r="G231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3">
        <v>0</v>
      </c>
      <c r="P231" s="3">
        <v>0</v>
      </c>
      <c r="Q231" s="3">
        <v>1</v>
      </c>
      <c r="R231" s="3">
        <v>0</v>
      </c>
      <c r="S231" s="3">
        <v>0</v>
      </c>
    </row>
    <row r="232" spans="1:19" ht="15">
      <c r="A232">
        <v>304</v>
      </c>
      <c r="B232">
        <v>16</v>
      </c>
      <c r="C232" s="4" t="str">
        <f>LOOKUP(Дети!$B232,Команды!$A$4:$A$30,Команды!$B$4:$B$30)</f>
        <v>Смоленская область</v>
      </c>
      <c r="D232" t="s">
        <v>161</v>
      </c>
      <c r="E232" s="1">
        <v>35185</v>
      </c>
      <c r="F232">
        <v>0</v>
      </c>
      <c r="G232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3">
        <v>0</v>
      </c>
      <c r="P232" s="3">
        <v>0</v>
      </c>
      <c r="Q232" s="3">
        <v>0</v>
      </c>
      <c r="R232" s="3">
        <v>0</v>
      </c>
      <c r="S232" s="3">
        <v>1</v>
      </c>
    </row>
    <row r="233" spans="1:19" ht="15">
      <c r="A233">
        <v>302</v>
      </c>
      <c r="B233">
        <v>16</v>
      </c>
      <c r="C233" s="4" t="str">
        <f>LOOKUP(Дети!$B233,Команды!$A$4:$A$30,Команды!$B$4:$B$30)</f>
        <v>Смоленская область</v>
      </c>
      <c r="D233" t="s">
        <v>159</v>
      </c>
      <c r="E233" s="1">
        <v>35388</v>
      </c>
      <c r="F233">
        <v>0</v>
      </c>
      <c r="G23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1</v>
      </c>
      <c r="M233" s="3">
        <v>1</v>
      </c>
      <c r="N233" s="3">
        <v>0</v>
      </c>
      <c r="O233" s="3">
        <v>0</v>
      </c>
      <c r="P233" s="3">
        <v>0</v>
      </c>
      <c r="Q233" s="3">
        <v>0</v>
      </c>
      <c r="R233" s="3">
        <v>0</v>
      </c>
      <c r="S233" s="3">
        <v>0</v>
      </c>
    </row>
    <row r="234" spans="1:19" ht="15">
      <c r="A234">
        <v>315</v>
      </c>
      <c r="B234">
        <v>16</v>
      </c>
      <c r="C234" s="4" t="str">
        <f>LOOKUP(Дети!$B234,Команды!$A$4:$A$30,Команды!$B$4:$B$30)</f>
        <v>Смоленская область</v>
      </c>
      <c r="D234" t="s">
        <v>172</v>
      </c>
      <c r="E234" s="1">
        <v>35233</v>
      </c>
      <c r="F234">
        <v>0</v>
      </c>
      <c r="G234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0</v>
      </c>
      <c r="S234" s="3">
        <v>0</v>
      </c>
    </row>
    <row r="235" spans="1:19" ht="15">
      <c r="A235">
        <v>307</v>
      </c>
      <c r="B235">
        <v>16</v>
      </c>
      <c r="C235" s="4" t="str">
        <f>LOOKUP(Дети!$B235,Команды!$A$4:$A$30,Команды!$B$4:$B$30)</f>
        <v>Смоленская область</v>
      </c>
      <c r="D235" t="s">
        <v>164</v>
      </c>
      <c r="E235" s="1">
        <v>35435</v>
      </c>
      <c r="F235">
        <v>0</v>
      </c>
      <c r="G235">
        <v>0</v>
      </c>
      <c r="H235" s="3">
        <v>0</v>
      </c>
      <c r="I235" s="3">
        <v>0</v>
      </c>
      <c r="J235" s="3">
        <v>0</v>
      </c>
      <c r="K235" s="3">
        <v>0</v>
      </c>
      <c r="L235" s="3">
        <v>1</v>
      </c>
      <c r="M235" s="3">
        <v>0</v>
      </c>
      <c r="N235" s="3">
        <v>0</v>
      </c>
      <c r="O235" s="3">
        <v>1</v>
      </c>
      <c r="P235" s="3">
        <v>0</v>
      </c>
      <c r="Q235" s="3">
        <v>0</v>
      </c>
      <c r="R235" s="3">
        <v>0</v>
      </c>
      <c r="S235" s="3">
        <v>0</v>
      </c>
    </row>
    <row r="236" spans="1:19" ht="15">
      <c r="A236">
        <v>320</v>
      </c>
      <c r="B236">
        <v>16</v>
      </c>
      <c r="C236" s="4" t="str">
        <f>LOOKUP(Дети!$B236,Команды!$A$4:$A$30,Команды!$B$4:$B$30)</f>
        <v>Смоленская область</v>
      </c>
      <c r="D236" t="s">
        <v>177</v>
      </c>
      <c r="E236" s="1">
        <v>35257</v>
      </c>
      <c r="F236">
        <v>0</v>
      </c>
      <c r="G236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1</v>
      </c>
      <c r="N236" s="3">
        <v>0</v>
      </c>
      <c r="O236" s="3">
        <v>0</v>
      </c>
      <c r="P236" s="3">
        <v>0</v>
      </c>
      <c r="Q236" s="3">
        <v>0</v>
      </c>
      <c r="R236" s="3">
        <v>0</v>
      </c>
      <c r="S236" s="3">
        <v>0</v>
      </c>
    </row>
    <row r="237" spans="1:19" ht="15">
      <c r="A237">
        <v>301</v>
      </c>
      <c r="B237">
        <v>16</v>
      </c>
      <c r="C237" s="4" t="str">
        <f>LOOKUP(Дети!$B237,Команды!$A$4:$A$30,Команды!$B$4:$B$30)</f>
        <v>Смоленская область</v>
      </c>
      <c r="D237" t="s">
        <v>158</v>
      </c>
      <c r="E237" s="1">
        <v>35128</v>
      </c>
      <c r="F237">
        <v>0</v>
      </c>
      <c r="G237">
        <v>0</v>
      </c>
      <c r="H237" s="3">
        <v>0</v>
      </c>
      <c r="I237" s="3">
        <v>0</v>
      </c>
      <c r="J237" s="3">
        <v>0</v>
      </c>
      <c r="K237" s="3">
        <v>0</v>
      </c>
      <c r="L237" s="3">
        <v>0</v>
      </c>
      <c r="M237" s="3">
        <v>1</v>
      </c>
      <c r="N237" s="3">
        <v>0</v>
      </c>
      <c r="O237" s="3">
        <v>0</v>
      </c>
      <c r="P237" s="3">
        <v>1</v>
      </c>
      <c r="Q237" s="3">
        <v>0</v>
      </c>
      <c r="R237" s="3">
        <v>0</v>
      </c>
      <c r="S237" s="3">
        <v>0</v>
      </c>
    </row>
    <row r="238" spans="1:19" ht="15">
      <c r="A238">
        <v>338</v>
      </c>
      <c r="B238">
        <v>17</v>
      </c>
      <c r="C238" s="4" t="str">
        <f>LOOKUP(Дети!$B238,Команды!$A$4:$A$30,Команды!$B$4:$B$30)</f>
        <v>Клуб "Юные помощники милиции" г.Истры М.О.</v>
      </c>
      <c r="D238" t="s">
        <v>409</v>
      </c>
      <c r="E238" s="1">
        <v>35208</v>
      </c>
      <c r="F238">
        <v>0</v>
      </c>
      <c r="G238">
        <v>0</v>
      </c>
      <c r="H238" s="3">
        <v>1</v>
      </c>
      <c r="I238" s="3">
        <v>0</v>
      </c>
      <c r="J238" s="3">
        <v>0</v>
      </c>
      <c r="K238" s="3">
        <v>1</v>
      </c>
      <c r="L238" s="3">
        <v>0</v>
      </c>
      <c r="M238" s="3">
        <v>0</v>
      </c>
      <c r="N238" s="3">
        <v>0</v>
      </c>
      <c r="O238" s="3">
        <v>0</v>
      </c>
      <c r="P238" s="3">
        <v>0</v>
      </c>
      <c r="Q238" s="3">
        <v>0</v>
      </c>
      <c r="R238" s="3">
        <v>0</v>
      </c>
      <c r="S238" s="3">
        <v>0</v>
      </c>
    </row>
    <row r="239" spans="1:19" ht="15">
      <c r="A239">
        <v>330</v>
      </c>
      <c r="B239">
        <v>17</v>
      </c>
      <c r="C239" s="4" t="str">
        <f>LOOKUP(Дети!$B239,Команды!$A$4:$A$30,Команды!$B$4:$B$30)</f>
        <v>Клуб "Юные помощники милиции" г.Истры М.О.</v>
      </c>
      <c r="D239" t="s">
        <v>185</v>
      </c>
      <c r="E239" s="1">
        <v>35686</v>
      </c>
      <c r="F239">
        <v>0</v>
      </c>
      <c r="G239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1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</row>
    <row r="240" spans="1:19" ht="15">
      <c r="A240">
        <v>339</v>
      </c>
      <c r="B240">
        <v>17</v>
      </c>
      <c r="C240" s="4" t="str">
        <f>LOOKUP(Дети!$B240,Команды!$A$4:$A$30,Команды!$B$4:$B$30)</f>
        <v>Клуб "Юные помощники милиции" г.Истры М.О.</v>
      </c>
      <c r="D240" t="s">
        <v>410</v>
      </c>
      <c r="E240" s="1">
        <v>35123</v>
      </c>
      <c r="F240">
        <v>0</v>
      </c>
      <c r="G240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1</v>
      </c>
      <c r="S240" s="3">
        <v>0</v>
      </c>
    </row>
    <row r="241" spans="1:19" ht="15">
      <c r="A241">
        <v>327</v>
      </c>
      <c r="B241">
        <v>17</v>
      </c>
      <c r="C241" s="4" t="str">
        <f>LOOKUP(Дети!$B241,Команды!$A$4:$A$30,Команды!$B$4:$B$30)</f>
        <v>Клуб "Юные помощники милиции" г.Истры М.О.</v>
      </c>
      <c r="D241" t="s">
        <v>183</v>
      </c>
      <c r="E241" s="1">
        <v>36696</v>
      </c>
      <c r="F241">
        <v>0</v>
      </c>
      <c r="G241">
        <v>0</v>
      </c>
      <c r="H241" s="3">
        <v>0</v>
      </c>
      <c r="I241" s="3">
        <v>1</v>
      </c>
      <c r="J241" s="3">
        <v>0</v>
      </c>
      <c r="K241" s="3">
        <v>0</v>
      </c>
      <c r="L241" s="3">
        <v>0</v>
      </c>
      <c r="M241" s="3">
        <v>1</v>
      </c>
      <c r="N241" s="3">
        <v>0</v>
      </c>
      <c r="O241" s="3">
        <v>0</v>
      </c>
      <c r="P241" s="3">
        <v>0</v>
      </c>
      <c r="Q241" s="3">
        <v>0</v>
      </c>
      <c r="R241" s="3">
        <v>0</v>
      </c>
      <c r="S241" s="3">
        <v>0</v>
      </c>
    </row>
    <row r="242" spans="1:19" ht="15">
      <c r="A242">
        <v>337</v>
      </c>
      <c r="B242">
        <v>17</v>
      </c>
      <c r="C242" s="4" t="str">
        <f>LOOKUP(Дети!$B242,Команды!$A$4:$A$30,Команды!$B$4:$B$30)</f>
        <v>Клуб "Юные помощники милиции" г.Истры М.О.</v>
      </c>
      <c r="D242" t="s">
        <v>192</v>
      </c>
      <c r="E242" s="1">
        <v>36247</v>
      </c>
      <c r="F242">
        <v>0</v>
      </c>
      <c r="G242">
        <v>0</v>
      </c>
      <c r="H242" s="3">
        <v>0</v>
      </c>
      <c r="I242" s="3">
        <v>1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</row>
    <row r="243" spans="1:19" ht="15">
      <c r="A243">
        <v>322</v>
      </c>
      <c r="B243">
        <v>17</v>
      </c>
      <c r="C243" s="4" t="str">
        <f>LOOKUP(Дети!$B243,Команды!$A$4:$A$30,Команды!$B$4:$B$30)</f>
        <v>Клуб "Юные помощники милиции" г.Истры М.О.</v>
      </c>
      <c r="D243" t="s">
        <v>179</v>
      </c>
      <c r="E243" s="1">
        <v>35136</v>
      </c>
      <c r="F243">
        <v>0</v>
      </c>
      <c r="G24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1</v>
      </c>
      <c r="Q243" s="3">
        <v>0</v>
      </c>
      <c r="R243" s="3">
        <v>0</v>
      </c>
      <c r="S243" s="3">
        <v>0</v>
      </c>
    </row>
    <row r="244" spans="1:19" ht="15">
      <c r="A244">
        <v>333</v>
      </c>
      <c r="B244">
        <v>17</v>
      </c>
      <c r="C244" s="4" t="str">
        <f>LOOKUP(Дети!$B244,Команды!$A$4:$A$30,Команды!$B$4:$B$30)</f>
        <v>Клуб "Юные помощники милиции" г.Истры М.О.</v>
      </c>
      <c r="D244" t="s">
        <v>188</v>
      </c>
      <c r="E244" s="1">
        <v>35140</v>
      </c>
      <c r="F244">
        <v>0</v>
      </c>
      <c r="G244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1</v>
      </c>
      <c r="Q244" s="3">
        <v>0</v>
      </c>
      <c r="R244" s="3">
        <v>0</v>
      </c>
      <c r="S244" s="3">
        <v>0</v>
      </c>
    </row>
    <row r="245" spans="1:19" ht="15">
      <c r="A245">
        <v>336</v>
      </c>
      <c r="B245">
        <v>17</v>
      </c>
      <c r="C245" s="4" t="str">
        <f>LOOKUP(Дети!$B245,Команды!$A$4:$A$30,Команды!$B$4:$B$30)</f>
        <v>Клуб "Юные помощники милиции" г.Истры М.О.</v>
      </c>
      <c r="D245" t="s">
        <v>191</v>
      </c>
      <c r="E245" s="1">
        <v>36157</v>
      </c>
      <c r="F245">
        <v>0</v>
      </c>
      <c r="G245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1</v>
      </c>
      <c r="N245" s="3">
        <v>0</v>
      </c>
      <c r="O245" s="3">
        <v>0</v>
      </c>
      <c r="P245" s="3">
        <v>0</v>
      </c>
      <c r="Q245" s="3">
        <v>0</v>
      </c>
      <c r="R245" s="3">
        <v>0</v>
      </c>
      <c r="S245" s="3">
        <v>0</v>
      </c>
    </row>
    <row r="246" spans="1:19" ht="15">
      <c r="A246">
        <v>335</v>
      </c>
      <c r="B246">
        <v>17</v>
      </c>
      <c r="C246" s="4" t="str">
        <f>LOOKUP(Дети!$B246,Команды!$A$4:$A$30,Команды!$B$4:$B$30)</f>
        <v>Клуб "Юные помощники милиции" г.Истры М.О.</v>
      </c>
      <c r="D246" t="s">
        <v>190</v>
      </c>
      <c r="E246" s="1">
        <v>35165</v>
      </c>
      <c r="F246">
        <v>0</v>
      </c>
      <c r="G246">
        <v>0</v>
      </c>
      <c r="H246" s="3">
        <v>0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0</v>
      </c>
      <c r="S246" s="3">
        <v>0</v>
      </c>
    </row>
    <row r="247" spans="1:19" ht="15">
      <c r="A247">
        <v>325</v>
      </c>
      <c r="B247">
        <v>17</v>
      </c>
      <c r="C247" s="4" t="str">
        <f>LOOKUP(Дети!$B247,Команды!$A$4:$A$30,Команды!$B$4:$B$30)</f>
        <v>Клуб "Юные помощники милиции" г.Истры М.О.</v>
      </c>
      <c r="D247" t="s">
        <v>182</v>
      </c>
      <c r="E247" s="1">
        <v>35223</v>
      </c>
      <c r="F247">
        <v>0</v>
      </c>
      <c r="G247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1</v>
      </c>
      <c r="O247" s="3">
        <v>1</v>
      </c>
      <c r="P247" s="3">
        <v>0</v>
      </c>
      <c r="Q247" s="3">
        <v>0</v>
      </c>
      <c r="R247" s="3">
        <v>0</v>
      </c>
      <c r="S247" s="3">
        <v>0</v>
      </c>
    </row>
    <row r="248" spans="1:19" ht="15">
      <c r="A248">
        <v>323</v>
      </c>
      <c r="B248">
        <v>17</v>
      </c>
      <c r="C248" s="4" t="str">
        <f>LOOKUP(Дети!$B248,Команды!$A$4:$A$30,Команды!$B$4:$B$30)</f>
        <v>Клуб "Юные помощники милиции" г.Истры М.О.</v>
      </c>
      <c r="D248" t="s">
        <v>180</v>
      </c>
      <c r="E248" s="1">
        <v>35292</v>
      </c>
      <c r="F248">
        <v>0</v>
      </c>
      <c r="G248">
        <v>0</v>
      </c>
      <c r="H248" s="3">
        <v>0</v>
      </c>
      <c r="I248" s="3">
        <v>0</v>
      </c>
      <c r="J248" s="3">
        <v>1</v>
      </c>
      <c r="K248" s="3">
        <v>0</v>
      </c>
      <c r="L248" s="3">
        <v>1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</row>
    <row r="249" spans="1:19" ht="15">
      <c r="A249">
        <v>328</v>
      </c>
      <c r="B249">
        <v>17</v>
      </c>
      <c r="C249" s="4" t="str">
        <f>LOOKUP(Дети!$B249,Команды!$A$4:$A$30,Команды!$B$4:$B$30)</f>
        <v>Клуб "Юные помощники милиции" г.Истры М.О.</v>
      </c>
      <c r="D249" t="s">
        <v>184</v>
      </c>
      <c r="E249" s="1">
        <v>35384</v>
      </c>
      <c r="F249">
        <v>0</v>
      </c>
      <c r="G249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</row>
    <row r="250" spans="1:19" ht="15">
      <c r="A250">
        <v>329</v>
      </c>
      <c r="B250">
        <v>17</v>
      </c>
      <c r="C250" s="4" t="str">
        <f>LOOKUP(Дети!$B250,Команды!$A$4:$A$30,Команды!$B$4:$B$30)</f>
        <v>Клуб "Юные помощники милиции" г.Истры М.О.</v>
      </c>
      <c r="D250" t="s">
        <v>408</v>
      </c>
      <c r="E250" s="1">
        <v>36205</v>
      </c>
      <c r="F250">
        <v>0</v>
      </c>
      <c r="G250">
        <v>0</v>
      </c>
      <c r="H250" s="3">
        <v>0</v>
      </c>
      <c r="I250" s="3">
        <v>0</v>
      </c>
      <c r="J250" s="3">
        <v>0</v>
      </c>
      <c r="K250" s="3">
        <v>1</v>
      </c>
      <c r="L250" s="3">
        <v>1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</row>
    <row r="251" spans="1:19" ht="15">
      <c r="A251">
        <v>334</v>
      </c>
      <c r="B251">
        <v>17</v>
      </c>
      <c r="C251" s="4" t="str">
        <f>LOOKUP(Дети!$B251,Команды!$A$4:$A$30,Команды!$B$4:$B$30)</f>
        <v>Клуб "Юные помощники милиции" г.Истры М.О.</v>
      </c>
      <c r="D251" t="s">
        <v>189</v>
      </c>
      <c r="E251" s="1">
        <v>35224</v>
      </c>
      <c r="F251">
        <v>0</v>
      </c>
      <c r="G251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1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</row>
    <row r="252" spans="1:19" ht="15">
      <c r="A252">
        <v>321</v>
      </c>
      <c r="B252">
        <v>17</v>
      </c>
      <c r="C252" s="4" t="str">
        <f>LOOKUP(Дети!$B252,Команды!$A$4:$A$30,Команды!$B$4:$B$30)</f>
        <v>Клуб "Юные помощники милиции" г.Истры М.О.</v>
      </c>
      <c r="D252" t="s">
        <v>178</v>
      </c>
      <c r="E252" s="1">
        <v>35261</v>
      </c>
      <c r="F252">
        <v>0</v>
      </c>
      <c r="G252">
        <v>0</v>
      </c>
      <c r="H252" s="3">
        <v>0</v>
      </c>
      <c r="I252" s="3">
        <v>0</v>
      </c>
      <c r="J252" s="3">
        <v>1</v>
      </c>
      <c r="K252" s="3">
        <v>1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1</v>
      </c>
      <c r="R252" s="3">
        <v>0</v>
      </c>
      <c r="S252" s="3">
        <v>0</v>
      </c>
    </row>
    <row r="253" spans="1:19" ht="15">
      <c r="A253">
        <v>324</v>
      </c>
      <c r="B253">
        <v>17</v>
      </c>
      <c r="C253" s="4" t="str">
        <f>LOOKUP(Дети!$B253,Команды!$A$4:$A$30,Команды!$B$4:$B$30)</f>
        <v>Клуб "Юные помощники милиции" г.Истры М.О.</v>
      </c>
      <c r="D253" t="s">
        <v>181</v>
      </c>
      <c r="E253" s="1">
        <v>35169</v>
      </c>
      <c r="F253">
        <v>0</v>
      </c>
      <c r="G25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1</v>
      </c>
      <c r="M253" s="3">
        <v>0</v>
      </c>
      <c r="N253" s="3">
        <v>0</v>
      </c>
      <c r="O253" s="3">
        <v>1</v>
      </c>
      <c r="P253" s="3">
        <v>0</v>
      </c>
      <c r="Q253" s="3">
        <v>0</v>
      </c>
      <c r="R253" s="3">
        <v>0</v>
      </c>
      <c r="S253" s="3">
        <v>0</v>
      </c>
    </row>
    <row r="254" spans="1:19" ht="15">
      <c r="A254">
        <v>331</v>
      </c>
      <c r="B254">
        <v>17</v>
      </c>
      <c r="C254" s="4" t="str">
        <f>LOOKUP(Дети!$B254,Команды!$A$4:$A$30,Команды!$B$4:$B$30)</f>
        <v>Клуб "Юные помощники милиции" г.Истры М.О.</v>
      </c>
      <c r="D254" t="s">
        <v>186</v>
      </c>
      <c r="E254" s="1">
        <v>35341</v>
      </c>
      <c r="F254">
        <v>0</v>
      </c>
      <c r="G254">
        <v>0</v>
      </c>
      <c r="H254" s="3">
        <v>1</v>
      </c>
      <c r="I254" s="3">
        <v>0</v>
      </c>
      <c r="J254" s="3">
        <v>0</v>
      </c>
      <c r="K254" s="3">
        <v>1</v>
      </c>
      <c r="L254" s="3">
        <v>0</v>
      </c>
      <c r="M254" s="3">
        <v>0</v>
      </c>
      <c r="N254" s="3">
        <v>0</v>
      </c>
      <c r="O254" s="3">
        <v>0</v>
      </c>
      <c r="P254" s="3">
        <v>0</v>
      </c>
      <c r="Q254" s="3">
        <v>0</v>
      </c>
      <c r="R254" s="3">
        <v>0</v>
      </c>
      <c r="S254" s="3">
        <v>0</v>
      </c>
    </row>
    <row r="255" spans="1:19" ht="15">
      <c r="A255">
        <v>332</v>
      </c>
      <c r="B255">
        <v>17</v>
      </c>
      <c r="C255" s="4" t="str">
        <f>LOOKUP(Дети!$B255,Команды!$A$4:$A$30,Команды!$B$4:$B$30)</f>
        <v>Клуб "Юные помощники милиции" г.Истры М.О.</v>
      </c>
      <c r="D255" t="s">
        <v>187</v>
      </c>
      <c r="E255" s="1">
        <v>35156</v>
      </c>
      <c r="F255">
        <v>0</v>
      </c>
      <c r="G255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1</v>
      </c>
      <c r="O255" s="3">
        <v>0</v>
      </c>
      <c r="P255" s="3">
        <v>0</v>
      </c>
      <c r="Q255" s="3">
        <v>0</v>
      </c>
      <c r="R255" s="3">
        <v>0</v>
      </c>
      <c r="S255" s="3">
        <v>1</v>
      </c>
    </row>
    <row r="256" spans="1:19" ht="15">
      <c r="A256">
        <v>326</v>
      </c>
      <c r="B256">
        <v>17</v>
      </c>
      <c r="C256" s="4" t="str">
        <f>LOOKUP(Дети!$B256,Команды!$A$4:$A$30,Команды!$B$4:$B$30)</f>
        <v>Клуб "Юные помощники милиции" г.Истры М.О.</v>
      </c>
      <c r="D256" t="s">
        <v>407</v>
      </c>
      <c r="E256" s="1">
        <v>35151</v>
      </c>
      <c r="F256">
        <v>0</v>
      </c>
      <c r="G256">
        <v>0</v>
      </c>
      <c r="H256" s="3">
        <v>1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0</v>
      </c>
      <c r="R256" s="3">
        <v>0</v>
      </c>
      <c r="S256" s="3">
        <v>0</v>
      </c>
    </row>
    <row r="257" spans="1:19" ht="15">
      <c r="A257">
        <v>397</v>
      </c>
      <c r="B257">
        <v>20</v>
      </c>
      <c r="C257" s="4" t="str">
        <f>LOOKUP(Дети!$B257,Команды!$A$4:$A$30,Команды!$B$4:$B$30)</f>
        <v>Тверская область</v>
      </c>
      <c r="D257" t="s">
        <v>222</v>
      </c>
      <c r="E257" s="1">
        <v>35395</v>
      </c>
      <c r="F257">
        <v>42</v>
      </c>
      <c r="G257">
        <v>165</v>
      </c>
      <c r="H257" s="3">
        <v>0</v>
      </c>
      <c r="I257" s="3">
        <v>0</v>
      </c>
      <c r="J257" s="3">
        <v>0</v>
      </c>
      <c r="K257" s="3">
        <v>0</v>
      </c>
      <c r="L257" s="3">
        <v>0</v>
      </c>
      <c r="M257" s="3">
        <v>0</v>
      </c>
      <c r="N257" s="3">
        <v>0</v>
      </c>
      <c r="O257" s="3">
        <v>0</v>
      </c>
      <c r="P257" s="3">
        <v>0</v>
      </c>
      <c r="Q257" s="3">
        <v>0</v>
      </c>
      <c r="R257" s="3">
        <v>0</v>
      </c>
      <c r="S257" s="3">
        <v>0</v>
      </c>
    </row>
    <row r="258" spans="1:19" ht="15">
      <c r="A258">
        <v>395</v>
      </c>
      <c r="B258">
        <v>20</v>
      </c>
      <c r="C258" s="4" t="str">
        <f>LOOKUP(Дети!$B258,Команды!$A$4:$A$30,Команды!$B$4:$B$30)</f>
        <v>Тверская область</v>
      </c>
      <c r="D258" t="s">
        <v>220</v>
      </c>
      <c r="E258" s="1">
        <v>35293</v>
      </c>
      <c r="F258">
        <v>42</v>
      </c>
      <c r="G258">
        <v>165</v>
      </c>
      <c r="H258" s="3">
        <v>0</v>
      </c>
      <c r="I258" s="3">
        <v>1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0</v>
      </c>
      <c r="R258" s="3">
        <v>0</v>
      </c>
      <c r="S258" s="3">
        <v>0</v>
      </c>
    </row>
    <row r="259" spans="1:19" ht="15">
      <c r="A259">
        <v>389</v>
      </c>
      <c r="B259">
        <v>20</v>
      </c>
      <c r="C259" s="4" t="str">
        <f>LOOKUP(Дети!$B259,Команды!$A$4:$A$30,Команды!$B$4:$B$30)</f>
        <v>Тверская область</v>
      </c>
      <c r="D259" t="s">
        <v>218</v>
      </c>
      <c r="E259" s="1">
        <v>35159</v>
      </c>
      <c r="F259">
        <v>44</v>
      </c>
      <c r="G259">
        <v>170</v>
      </c>
      <c r="H259" s="3">
        <v>1</v>
      </c>
      <c r="I259" s="3">
        <v>0</v>
      </c>
      <c r="J259" s="3">
        <v>1</v>
      </c>
      <c r="K259" s="3">
        <v>1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</row>
    <row r="260" spans="1:19" ht="15">
      <c r="A260">
        <v>382</v>
      </c>
      <c r="B260">
        <v>20</v>
      </c>
      <c r="C260" s="4" t="str">
        <f>LOOKUP(Дети!$B260,Команды!$A$4:$A$30,Команды!$B$4:$B$30)</f>
        <v>Тверская область</v>
      </c>
      <c r="D260" t="s">
        <v>211</v>
      </c>
      <c r="E260" s="1">
        <v>35224</v>
      </c>
      <c r="F260">
        <v>46</v>
      </c>
      <c r="G260">
        <v>165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1</v>
      </c>
    </row>
    <row r="261" spans="1:19" ht="15">
      <c r="A261">
        <v>393</v>
      </c>
      <c r="B261">
        <v>20</v>
      </c>
      <c r="C261" s="4" t="str">
        <f>LOOKUP(Дети!$B261,Команды!$A$4:$A$30,Команды!$B$4:$B$30)</f>
        <v>Тверская область</v>
      </c>
      <c r="D261" t="s">
        <v>424</v>
      </c>
      <c r="E261" s="1">
        <v>35103</v>
      </c>
      <c r="F261">
        <v>44</v>
      </c>
      <c r="G261">
        <v>165</v>
      </c>
      <c r="H261" s="3">
        <v>1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0</v>
      </c>
      <c r="S261" s="3">
        <v>0</v>
      </c>
    </row>
    <row r="262" spans="1:19" ht="15">
      <c r="A262">
        <v>388</v>
      </c>
      <c r="B262">
        <v>20</v>
      </c>
      <c r="C262" s="4" t="str">
        <f>LOOKUP(Дети!$B262,Команды!$A$4:$A$30,Команды!$B$4:$B$30)</f>
        <v>Тверская область</v>
      </c>
      <c r="D262" t="s">
        <v>217</v>
      </c>
      <c r="E262" s="1">
        <v>35568</v>
      </c>
      <c r="F262">
        <v>44</v>
      </c>
      <c r="G262">
        <v>160</v>
      </c>
      <c r="H262" s="3">
        <v>0</v>
      </c>
      <c r="I262" s="3">
        <v>1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</row>
    <row r="263" spans="1:19" ht="15">
      <c r="A263">
        <v>391</v>
      </c>
      <c r="B263">
        <v>20</v>
      </c>
      <c r="C263" s="4" t="str">
        <f>LOOKUP(Дети!$B263,Команды!$A$4:$A$30,Команды!$B$4:$B$30)</f>
        <v>Тверская область</v>
      </c>
      <c r="D263" t="s">
        <v>422</v>
      </c>
      <c r="E263" s="1">
        <v>35318</v>
      </c>
      <c r="F263">
        <v>44</v>
      </c>
      <c r="G263">
        <v>160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1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</row>
    <row r="264" spans="1:19" ht="15">
      <c r="A264">
        <v>398</v>
      </c>
      <c r="B264">
        <v>20</v>
      </c>
      <c r="C264" s="4" t="str">
        <f>LOOKUP(Дети!$B264,Команды!$A$4:$A$30,Команды!$B$4:$B$30)</f>
        <v>Тверская область</v>
      </c>
      <c r="D264" t="s">
        <v>223</v>
      </c>
      <c r="E264" s="1">
        <v>35783</v>
      </c>
      <c r="F264">
        <v>42</v>
      </c>
      <c r="G264">
        <v>165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1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</row>
    <row r="265" spans="1:19" ht="15">
      <c r="A265">
        <v>399</v>
      </c>
      <c r="B265">
        <v>20</v>
      </c>
      <c r="C265" s="4" t="str">
        <f>LOOKUP(Дети!$B265,Команды!$A$4:$A$30,Команды!$B$4:$B$30)</f>
        <v>Тверская область</v>
      </c>
      <c r="D265" t="s">
        <v>224</v>
      </c>
      <c r="E265" s="1">
        <v>36405</v>
      </c>
      <c r="F265">
        <v>42</v>
      </c>
      <c r="G265">
        <v>155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</row>
    <row r="266" spans="1:19" ht="15">
      <c r="A266">
        <v>384</v>
      </c>
      <c r="B266">
        <v>20</v>
      </c>
      <c r="C266" s="4" t="str">
        <f>LOOKUP(Дети!$B266,Команды!$A$4:$A$30,Команды!$B$4:$B$30)</f>
        <v>Тверская область</v>
      </c>
      <c r="D266" t="s">
        <v>213</v>
      </c>
      <c r="E266" s="1">
        <v>35172</v>
      </c>
      <c r="F266">
        <v>44</v>
      </c>
      <c r="G266">
        <v>165</v>
      </c>
      <c r="H266" s="3">
        <v>0</v>
      </c>
      <c r="I266" s="3">
        <v>0</v>
      </c>
      <c r="J266" s="3">
        <v>0</v>
      </c>
      <c r="K266" s="3">
        <v>0</v>
      </c>
      <c r="L266" s="3">
        <v>1</v>
      </c>
      <c r="M266" s="3">
        <v>0</v>
      </c>
      <c r="N266" s="3">
        <v>0</v>
      </c>
      <c r="O266" s="3">
        <v>0</v>
      </c>
      <c r="P266" s="3">
        <v>0</v>
      </c>
      <c r="Q266" s="3">
        <v>0</v>
      </c>
      <c r="R266" s="3">
        <v>0</v>
      </c>
      <c r="S266" s="3">
        <v>0</v>
      </c>
    </row>
    <row r="267" spans="1:19" ht="15">
      <c r="A267">
        <v>386</v>
      </c>
      <c r="B267">
        <v>20</v>
      </c>
      <c r="C267" s="4" t="str">
        <f>LOOKUP(Дети!$B267,Команды!$A$4:$A$30,Команды!$B$4:$B$30)</f>
        <v>Тверская область</v>
      </c>
      <c r="D267" t="s">
        <v>215</v>
      </c>
      <c r="E267" s="1">
        <v>36385</v>
      </c>
      <c r="F267">
        <v>44</v>
      </c>
      <c r="G267">
        <v>155</v>
      </c>
      <c r="H267" s="3">
        <v>0</v>
      </c>
      <c r="I267" s="3">
        <v>0</v>
      </c>
      <c r="J267" s="3">
        <v>0</v>
      </c>
      <c r="K267" s="3">
        <v>0</v>
      </c>
      <c r="L267" s="3">
        <v>0</v>
      </c>
      <c r="M267" s="3">
        <v>1</v>
      </c>
      <c r="N267" s="3">
        <v>0</v>
      </c>
      <c r="O267" s="3">
        <v>0</v>
      </c>
      <c r="P267" s="3">
        <v>0</v>
      </c>
      <c r="Q267" s="3">
        <v>0</v>
      </c>
      <c r="R267" s="3">
        <v>0</v>
      </c>
      <c r="S267" s="3">
        <v>0</v>
      </c>
    </row>
    <row r="268" spans="1:19" ht="15">
      <c r="A268">
        <v>400</v>
      </c>
      <c r="B268">
        <v>20</v>
      </c>
      <c r="C268" s="4" t="str">
        <f>LOOKUP(Дети!$B268,Команды!$A$4:$A$30,Команды!$B$4:$B$30)</f>
        <v>Тверская область</v>
      </c>
      <c r="D268" t="s">
        <v>225</v>
      </c>
      <c r="E268" s="1">
        <v>37354</v>
      </c>
      <c r="F268">
        <v>42</v>
      </c>
      <c r="G268">
        <v>155</v>
      </c>
      <c r="H268" s="3">
        <v>0</v>
      </c>
      <c r="I268" s="3">
        <v>0</v>
      </c>
      <c r="J268" s="3">
        <v>0</v>
      </c>
      <c r="K268" s="3">
        <v>0</v>
      </c>
      <c r="L268" s="3">
        <v>0</v>
      </c>
      <c r="M268" s="3">
        <v>0</v>
      </c>
      <c r="N268" s="3">
        <v>0</v>
      </c>
      <c r="O268" s="3">
        <v>0</v>
      </c>
      <c r="P268" s="3">
        <v>0</v>
      </c>
      <c r="Q268" s="3">
        <v>0</v>
      </c>
      <c r="R268" s="3">
        <v>1</v>
      </c>
      <c r="S268" s="3">
        <v>0</v>
      </c>
    </row>
    <row r="269" spans="1:19" ht="15">
      <c r="A269">
        <v>392</v>
      </c>
      <c r="B269">
        <v>20</v>
      </c>
      <c r="C269" s="4" t="str">
        <f>LOOKUP(Дети!$B269,Команды!$A$4:$A$30,Команды!$B$4:$B$30)</f>
        <v>Тверская область</v>
      </c>
      <c r="D269" t="s">
        <v>423</v>
      </c>
      <c r="E269" s="1">
        <v>35309</v>
      </c>
      <c r="F269">
        <v>44</v>
      </c>
      <c r="G269">
        <v>165</v>
      </c>
      <c r="H269" s="3">
        <v>0</v>
      </c>
      <c r="I269" s="3">
        <v>0</v>
      </c>
      <c r="J269" s="3">
        <v>1</v>
      </c>
      <c r="K269" s="3">
        <v>0</v>
      </c>
      <c r="L269" s="3">
        <v>0</v>
      </c>
      <c r="M269" s="3">
        <v>0</v>
      </c>
      <c r="N269" s="3">
        <v>0</v>
      </c>
      <c r="O269" s="3">
        <v>0</v>
      </c>
      <c r="P269" s="3">
        <v>0</v>
      </c>
      <c r="Q269" s="3">
        <v>0</v>
      </c>
      <c r="R269" s="3">
        <v>0</v>
      </c>
      <c r="S269" s="3">
        <v>0</v>
      </c>
    </row>
    <row r="270" spans="1:19" ht="15">
      <c r="A270">
        <v>381</v>
      </c>
      <c r="B270">
        <v>20</v>
      </c>
      <c r="C270" s="4" t="str">
        <f>LOOKUP(Дети!$B270,Команды!$A$4:$A$30,Команды!$B$4:$B$30)</f>
        <v>Тверская область</v>
      </c>
      <c r="D270" t="s">
        <v>210</v>
      </c>
      <c r="E270" s="1">
        <v>35142</v>
      </c>
      <c r="F270">
        <v>44</v>
      </c>
      <c r="G270">
        <v>165</v>
      </c>
      <c r="H270" s="3">
        <v>0</v>
      </c>
      <c r="I270" s="3">
        <v>0</v>
      </c>
      <c r="J270" s="3">
        <v>0</v>
      </c>
      <c r="K270" s="3">
        <v>0</v>
      </c>
      <c r="L270" s="3">
        <v>1</v>
      </c>
      <c r="M270" s="3">
        <v>0</v>
      </c>
      <c r="N270" s="3">
        <v>0</v>
      </c>
      <c r="O270" s="3">
        <v>1</v>
      </c>
      <c r="P270" s="3">
        <v>0</v>
      </c>
      <c r="Q270" s="3">
        <v>0</v>
      </c>
      <c r="R270" s="3">
        <v>0</v>
      </c>
      <c r="S270" s="3">
        <v>0</v>
      </c>
    </row>
    <row r="271" spans="1:19" ht="15">
      <c r="A271">
        <v>385</v>
      </c>
      <c r="B271">
        <v>20</v>
      </c>
      <c r="C271" s="4" t="str">
        <f>LOOKUP(Дети!$B271,Команды!$A$4:$A$30,Команды!$B$4:$B$30)</f>
        <v>Тверская область</v>
      </c>
      <c r="D271" t="s">
        <v>214</v>
      </c>
      <c r="E271" s="1">
        <v>35478</v>
      </c>
      <c r="F271">
        <v>44</v>
      </c>
      <c r="G271">
        <v>165</v>
      </c>
      <c r="H271" s="3">
        <v>0</v>
      </c>
      <c r="I271" s="3">
        <v>0</v>
      </c>
      <c r="J271" s="3">
        <v>0</v>
      </c>
      <c r="K271" s="3">
        <v>0</v>
      </c>
      <c r="L271" s="3">
        <v>0</v>
      </c>
      <c r="M271" s="3">
        <v>1</v>
      </c>
      <c r="N271" s="3">
        <v>0</v>
      </c>
      <c r="O271" s="3">
        <v>0</v>
      </c>
      <c r="P271" s="3">
        <v>0</v>
      </c>
      <c r="Q271" s="3">
        <v>0</v>
      </c>
      <c r="R271" s="3">
        <v>0</v>
      </c>
      <c r="S271" s="3">
        <v>0</v>
      </c>
    </row>
    <row r="272" spans="1:19" ht="15">
      <c r="A272">
        <v>383</v>
      </c>
      <c r="B272">
        <v>20</v>
      </c>
      <c r="C272" s="4" t="str">
        <f>LOOKUP(Дети!$B272,Команды!$A$4:$A$30,Команды!$B$4:$B$30)</f>
        <v>Тверская область</v>
      </c>
      <c r="D272" t="s">
        <v>212</v>
      </c>
      <c r="E272" s="1">
        <v>35186</v>
      </c>
      <c r="F272">
        <v>46</v>
      </c>
      <c r="G272">
        <v>165</v>
      </c>
      <c r="H272" s="3">
        <v>0</v>
      </c>
      <c r="I272" s="3">
        <v>0</v>
      </c>
      <c r="J272" s="3">
        <v>0</v>
      </c>
      <c r="K272" s="3">
        <v>0</v>
      </c>
      <c r="L272" s="3">
        <v>0</v>
      </c>
      <c r="M272" s="3">
        <v>0</v>
      </c>
      <c r="N272" s="3">
        <v>0</v>
      </c>
      <c r="O272" s="3">
        <v>1</v>
      </c>
      <c r="P272" s="3">
        <v>0</v>
      </c>
      <c r="Q272" s="3">
        <v>0</v>
      </c>
      <c r="R272" s="3">
        <v>0</v>
      </c>
      <c r="S272" s="3">
        <v>0</v>
      </c>
    </row>
    <row r="273" spans="1:19" ht="15">
      <c r="A273">
        <v>396</v>
      </c>
      <c r="B273">
        <v>20</v>
      </c>
      <c r="C273" s="4" t="str">
        <f>LOOKUP(Дети!$B273,Команды!$A$4:$A$30,Команды!$B$4:$B$30)</f>
        <v>Тверская область</v>
      </c>
      <c r="D273" t="s">
        <v>221</v>
      </c>
      <c r="E273" s="1">
        <v>35583</v>
      </c>
      <c r="F273">
        <v>42</v>
      </c>
      <c r="G273">
        <v>165</v>
      </c>
      <c r="H273" s="3">
        <v>0</v>
      </c>
      <c r="I273" s="3">
        <v>0</v>
      </c>
      <c r="J273" s="3">
        <v>0</v>
      </c>
      <c r="K273" s="3">
        <v>0</v>
      </c>
      <c r="L273" s="3">
        <v>0</v>
      </c>
      <c r="M273" s="3">
        <v>1</v>
      </c>
      <c r="N273" s="3">
        <v>0</v>
      </c>
      <c r="O273" s="3">
        <v>0</v>
      </c>
      <c r="P273" s="3">
        <v>0</v>
      </c>
      <c r="Q273" s="3">
        <v>0</v>
      </c>
      <c r="R273" s="3">
        <v>0</v>
      </c>
      <c r="S273" s="3">
        <v>0</v>
      </c>
    </row>
    <row r="274" spans="1:19" ht="15">
      <c r="A274">
        <v>387</v>
      </c>
      <c r="B274">
        <v>20</v>
      </c>
      <c r="C274" s="4" t="str">
        <f>LOOKUP(Дети!$B274,Команды!$A$4:$A$30,Команды!$B$4:$B$30)</f>
        <v>Тверская область</v>
      </c>
      <c r="D274" t="s">
        <v>216</v>
      </c>
      <c r="E274" s="1">
        <v>36237</v>
      </c>
      <c r="F274">
        <v>44</v>
      </c>
      <c r="G274">
        <v>155</v>
      </c>
      <c r="H274" s="3">
        <v>0</v>
      </c>
      <c r="I274" s="3">
        <v>0</v>
      </c>
      <c r="J274" s="3">
        <v>0</v>
      </c>
      <c r="K274" s="3">
        <v>0</v>
      </c>
      <c r="L274" s="3">
        <v>0</v>
      </c>
      <c r="M274" s="3">
        <v>0</v>
      </c>
      <c r="N274" s="3">
        <v>0</v>
      </c>
      <c r="O274" s="3">
        <v>0</v>
      </c>
      <c r="P274" s="3">
        <v>0</v>
      </c>
      <c r="Q274" s="3">
        <v>1</v>
      </c>
      <c r="R274" s="3">
        <v>0</v>
      </c>
      <c r="S274" s="3">
        <v>0</v>
      </c>
    </row>
    <row r="275" spans="1:19" ht="15">
      <c r="A275">
        <v>390</v>
      </c>
      <c r="B275">
        <v>20</v>
      </c>
      <c r="C275" s="4" t="str">
        <f>LOOKUP(Дети!$B275,Команды!$A$4:$A$30,Команды!$B$4:$B$30)</f>
        <v>Тверская область</v>
      </c>
      <c r="D275" t="s">
        <v>219</v>
      </c>
      <c r="E275" s="1">
        <v>35213</v>
      </c>
      <c r="F275">
        <v>46</v>
      </c>
      <c r="G275">
        <v>170</v>
      </c>
      <c r="H275" s="3">
        <v>0</v>
      </c>
      <c r="I275" s="3">
        <v>0</v>
      </c>
      <c r="J275" s="3">
        <v>0</v>
      </c>
      <c r="K275" s="3">
        <v>0</v>
      </c>
      <c r="L275" s="3">
        <v>0</v>
      </c>
      <c r="M275" s="3">
        <v>0</v>
      </c>
      <c r="N275" s="3">
        <v>1</v>
      </c>
      <c r="O275" s="3">
        <v>0</v>
      </c>
      <c r="P275" s="3">
        <v>1</v>
      </c>
      <c r="Q275" s="3">
        <v>0</v>
      </c>
      <c r="R275" s="3">
        <v>0</v>
      </c>
      <c r="S275" s="3">
        <v>0</v>
      </c>
    </row>
    <row r="276" spans="1:19" ht="15">
      <c r="A276">
        <v>394</v>
      </c>
      <c r="B276">
        <v>20</v>
      </c>
      <c r="C276" s="4" t="str">
        <f>LOOKUP(Дети!$B276,Команды!$A$4:$A$30,Команды!$B$4:$B$30)</f>
        <v>Тверская область</v>
      </c>
      <c r="D276" t="s">
        <v>425</v>
      </c>
      <c r="E276" s="1">
        <v>35082</v>
      </c>
      <c r="F276">
        <v>44</v>
      </c>
      <c r="G276">
        <v>170</v>
      </c>
      <c r="H276" s="3">
        <v>0</v>
      </c>
      <c r="I276" s="3">
        <v>0</v>
      </c>
      <c r="J276" s="3">
        <v>0</v>
      </c>
      <c r="K276" s="3">
        <v>0</v>
      </c>
      <c r="L276" s="3">
        <v>0</v>
      </c>
      <c r="M276" s="3">
        <v>0</v>
      </c>
      <c r="N276" s="3">
        <v>0</v>
      </c>
      <c r="O276" s="3">
        <v>0</v>
      </c>
      <c r="P276" s="3">
        <v>0</v>
      </c>
      <c r="Q276" s="3">
        <v>0</v>
      </c>
      <c r="R276" s="3">
        <v>0</v>
      </c>
      <c r="S276" s="3">
        <v>0</v>
      </c>
    </row>
    <row r="277" spans="1:19" ht="15">
      <c r="A277">
        <v>439</v>
      </c>
      <c r="B277">
        <v>22</v>
      </c>
      <c r="C277" s="4" t="str">
        <f>LOOKUP(Дети!$B277,Команды!$A$4:$A$30,Команды!$B$4:$B$30)</f>
        <v>Воскресенский район М.О.</v>
      </c>
      <c r="D277" t="s">
        <v>250</v>
      </c>
      <c r="E277" s="1">
        <v>35181</v>
      </c>
      <c r="F277">
        <v>43</v>
      </c>
      <c r="G277">
        <v>160</v>
      </c>
      <c r="H277" s="3">
        <v>0</v>
      </c>
      <c r="I277" s="3">
        <v>0</v>
      </c>
      <c r="J277" s="3">
        <v>0</v>
      </c>
      <c r="K277" s="3">
        <v>0</v>
      </c>
      <c r="L277" s="3">
        <v>0</v>
      </c>
      <c r="M277" s="3">
        <v>0</v>
      </c>
      <c r="N277" s="3">
        <v>0</v>
      </c>
      <c r="O277" s="3">
        <v>0</v>
      </c>
      <c r="P277" s="3">
        <v>1</v>
      </c>
      <c r="Q277" s="3">
        <v>0</v>
      </c>
      <c r="R277" s="3">
        <v>0</v>
      </c>
      <c r="S277" s="3">
        <v>0</v>
      </c>
    </row>
    <row r="278" spans="1:19" ht="15">
      <c r="A278">
        <v>429</v>
      </c>
      <c r="B278">
        <v>22</v>
      </c>
      <c r="C278" s="4" t="str">
        <f>LOOKUP(Дети!$B278,Команды!$A$4:$A$30,Команды!$B$4:$B$30)</f>
        <v>Воскресенский район М.О.</v>
      </c>
      <c r="D278" t="s">
        <v>397</v>
      </c>
      <c r="E278" s="1">
        <v>35234</v>
      </c>
      <c r="F278">
        <v>46</v>
      </c>
      <c r="G278">
        <v>160</v>
      </c>
      <c r="H278" s="3">
        <v>0</v>
      </c>
      <c r="I278" s="3">
        <v>1</v>
      </c>
      <c r="J278" s="3">
        <v>0</v>
      </c>
      <c r="K278" s="3">
        <v>0</v>
      </c>
      <c r="L278" s="3">
        <v>0</v>
      </c>
      <c r="M278" s="3">
        <v>0</v>
      </c>
      <c r="N278" s="3">
        <v>0</v>
      </c>
      <c r="O278" s="3">
        <v>0</v>
      </c>
      <c r="P278" s="3">
        <v>0</v>
      </c>
      <c r="Q278" s="3">
        <v>0</v>
      </c>
      <c r="R278" s="3">
        <v>0</v>
      </c>
      <c r="S278" s="3">
        <v>0</v>
      </c>
    </row>
    <row r="279" spans="1:19" ht="15">
      <c r="A279">
        <v>435</v>
      </c>
      <c r="B279">
        <v>22</v>
      </c>
      <c r="C279" s="4" t="str">
        <f>LOOKUP(Дети!$B279,Команды!$A$4:$A$30,Команды!$B$4:$B$30)</f>
        <v>Воскресенский район М.О.</v>
      </c>
      <c r="D279" t="s">
        <v>403</v>
      </c>
      <c r="E279" s="1">
        <v>35197</v>
      </c>
      <c r="F279">
        <v>40</v>
      </c>
      <c r="G279">
        <v>155</v>
      </c>
      <c r="H279" s="3">
        <v>0</v>
      </c>
      <c r="I279" s="3">
        <v>1</v>
      </c>
      <c r="J279" s="3">
        <v>0</v>
      </c>
      <c r="K279" s="3">
        <v>0</v>
      </c>
      <c r="L279" s="3">
        <v>0</v>
      </c>
      <c r="M279" s="3">
        <v>0</v>
      </c>
      <c r="N279" s="3">
        <v>0</v>
      </c>
      <c r="O279" s="3">
        <v>0</v>
      </c>
      <c r="P279" s="3">
        <v>0</v>
      </c>
      <c r="Q279" s="3">
        <v>0</v>
      </c>
      <c r="R279" s="3">
        <v>0</v>
      </c>
      <c r="S279" s="3">
        <v>0</v>
      </c>
    </row>
    <row r="280" spans="1:19" ht="15">
      <c r="A280">
        <v>433</v>
      </c>
      <c r="B280">
        <v>22</v>
      </c>
      <c r="C280" s="4" t="str">
        <f>LOOKUP(Дети!$B280,Команды!$A$4:$A$30,Команды!$B$4:$B$30)</f>
        <v>Воскресенский район М.О.</v>
      </c>
      <c r="D280" t="s">
        <v>401</v>
      </c>
      <c r="E280" s="1">
        <v>35250</v>
      </c>
      <c r="F280">
        <v>42</v>
      </c>
      <c r="G280">
        <v>160</v>
      </c>
      <c r="H280" s="3">
        <v>0</v>
      </c>
      <c r="I280" s="3">
        <v>0</v>
      </c>
      <c r="J280" s="3">
        <v>0</v>
      </c>
      <c r="K280" s="3">
        <v>0</v>
      </c>
      <c r="L280" s="3">
        <v>0</v>
      </c>
      <c r="M280" s="3">
        <v>1</v>
      </c>
      <c r="N280" s="3">
        <v>0</v>
      </c>
      <c r="O280" s="3">
        <v>0</v>
      </c>
      <c r="P280" s="3">
        <v>0</v>
      </c>
      <c r="Q280" s="3">
        <v>0</v>
      </c>
      <c r="R280" s="3">
        <v>0</v>
      </c>
      <c r="S280" s="3">
        <v>0</v>
      </c>
    </row>
    <row r="281" spans="1:19" ht="15">
      <c r="A281">
        <v>430</v>
      </c>
      <c r="B281">
        <v>22</v>
      </c>
      <c r="C281" s="4" t="str">
        <f>LOOKUP(Дети!$B281,Команды!$A$4:$A$30,Команды!$B$4:$B$30)</f>
        <v>Воскресенский район М.О.</v>
      </c>
      <c r="D281" t="s">
        <v>398</v>
      </c>
      <c r="E281" s="1">
        <v>35177</v>
      </c>
      <c r="F281">
        <v>41</v>
      </c>
      <c r="G281">
        <v>160</v>
      </c>
      <c r="H281" s="3">
        <v>0</v>
      </c>
      <c r="I281" s="3">
        <v>0</v>
      </c>
      <c r="J281" s="3">
        <v>0</v>
      </c>
      <c r="K281" s="3">
        <v>0</v>
      </c>
      <c r="L281" s="3">
        <v>0</v>
      </c>
      <c r="M281" s="3">
        <v>1</v>
      </c>
      <c r="N281" s="3">
        <v>0</v>
      </c>
      <c r="O281" s="3">
        <v>0</v>
      </c>
      <c r="P281" s="3">
        <v>0</v>
      </c>
      <c r="Q281" s="3">
        <v>0</v>
      </c>
      <c r="R281" s="3">
        <v>0</v>
      </c>
      <c r="S281" s="3">
        <v>0</v>
      </c>
    </row>
    <row r="282" spans="1:19" ht="15">
      <c r="A282">
        <v>432</v>
      </c>
      <c r="B282">
        <v>22</v>
      </c>
      <c r="C282" s="4" t="str">
        <f>LOOKUP(Дети!$B282,Команды!$A$4:$A$30,Команды!$B$4:$B$30)</f>
        <v>Воскресенский район М.О.</v>
      </c>
      <c r="D282" t="s">
        <v>400</v>
      </c>
      <c r="E282" s="1">
        <v>35088</v>
      </c>
      <c r="F282">
        <v>42</v>
      </c>
      <c r="G282">
        <v>160</v>
      </c>
      <c r="H282" s="3">
        <v>1</v>
      </c>
      <c r="I282" s="3">
        <v>0</v>
      </c>
      <c r="J282" s="3">
        <v>0</v>
      </c>
      <c r="K282" s="3">
        <v>0</v>
      </c>
      <c r="L282" s="3">
        <v>0</v>
      </c>
      <c r="M282" s="3">
        <v>0</v>
      </c>
      <c r="N282" s="3">
        <v>0</v>
      </c>
      <c r="O282" s="3">
        <v>0</v>
      </c>
      <c r="P282" s="3">
        <v>0</v>
      </c>
      <c r="Q282" s="3">
        <v>0</v>
      </c>
      <c r="R282" s="3">
        <v>0</v>
      </c>
      <c r="S282" s="3">
        <v>0</v>
      </c>
    </row>
    <row r="283" spans="1:19" ht="15">
      <c r="A283">
        <v>425</v>
      </c>
      <c r="B283">
        <v>22</v>
      </c>
      <c r="C283" s="4" t="str">
        <f>LOOKUP(Дети!$B283,Команды!$A$4:$A$30,Команды!$B$4:$B$30)</f>
        <v>Воскресенский район М.О.</v>
      </c>
      <c r="D283" t="s">
        <v>248</v>
      </c>
      <c r="E283" s="1">
        <v>35916</v>
      </c>
      <c r="F283">
        <v>40</v>
      </c>
      <c r="G283">
        <v>145</v>
      </c>
      <c r="H283" s="3">
        <v>0</v>
      </c>
      <c r="I283" s="3">
        <v>0</v>
      </c>
      <c r="J283" s="3">
        <v>0</v>
      </c>
      <c r="K283" s="3">
        <v>0</v>
      </c>
      <c r="L283" s="3">
        <v>0</v>
      </c>
      <c r="M283" s="3">
        <v>0</v>
      </c>
      <c r="N283" s="3">
        <v>0</v>
      </c>
      <c r="O283" s="3">
        <v>1</v>
      </c>
      <c r="P283" s="3">
        <v>0</v>
      </c>
      <c r="Q283" s="3">
        <v>0</v>
      </c>
      <c r="R283" s="3">
        <v>0</v>
      </c>
      <c r="S283" s="3">
        <v>0</v>
      </c>
    </row>
    <row r="284" spans="1:19" ht="15">
      <c r="A284">
        <v>437</v>
      </c>
      <c r="B284">
        <v>22</v>
      </c>
      <c r="C284" s="4" t="str">
        <f>LOOKUP(Дети!$B284,Команды!$A$4:$A$30,Команды!$B$4:$B$30)</f>
        <v>Воскресенский район М.О.</v>
      </c>
      <c r="D284" t="s">
        <v>249</v>
      </c>
      <c r="E284" s="1">
        <v>35320</v>
      </c>
      <c r="F284">
        <v>42</v>
      </c>
      <c r="G284">
        <v>160</v>
      </c>
      <c r="H284" s="3">
        <v>0</v>
      </c>
      <c r="I284" s="3">
        <v>0</v>
      </c>
      <c r="J284" s="3">
        <v>0</v>
      </c>
      <c r="K284" s="3">
        <v>0</v>
      </c>
      <c r="L284" s="3">
        <v>0</v>
      </c>
      <c r="M284" s="3">
        <v>1</v>
      </c>
      <c r="N284" s="3">
        <v>0</v>
      </c>
      <c r="O284" s="3">
        <v>0</v>
      </c>
      <c r="P284" s="3">
        <v>0</v>
      </c>
      <c r="Q284" s="3">
        <v>0</v>
      </c>
      <c r="R284" s="3">
        <v>1</v>
      </c>
      <c r="S284" s="3">
        <v>0</v>
      </c>
    </row>
    <row r="285" spans="1:19" ht="15">
      <c r="A285">
        <v>440</v>
      </c>
      <c r="B285">
        <v>22</v>
      </c>
      <c r="C285" s="4" t="str">
        <f>LOOKUP(Дети!$B285,Команды!$A$4:$A$30,Команды!$B$4:$B$30)</f>
        <v>Воскресенский район М.О.</v>
      </c>
      <c r="D285" t="s">
        <v>251</v>
      </c>
      <c r="E285" s="1">
        <v>36050</v>
      </c>
      <c r="F285">
        <v>45</v>
      </c>
      <c r="G285">
        <v>175</v>
      </c>
      <c r="H285" s="3">
        <v>0</v>
      </c>
      <c r="I285" s="3">
        <v>0</v>
      </c>
      <c r="J285" s="3">
        <v>0</v>
      </c>
      <c r="K285" s="3">
        <v>0</v>
      </c>
      <c r="L285" s="3">
        <v>0</v>
      </c>
      <c r="M285" s="3">
        <v>0</v>
      </c>
      <c r="N285" s="3">
        <v>1</v>
      </c>
      <c r="O285" s="3">
        <v>0</v>
      </c>
      <c r="P285" s="3">
        <v>0</v>
      </c>
      <c r="Q285" s="3">
        <v>1</v>
      </c>
      <c r="R285" s="3">
        <v>0</v>
      </c>
      <c r="S285" s="3">
        <v>0</v>
      </c>
    </row>
    <row r="286" spans="1:19" ht="15">
      <c r="A286">
        <v>431</v>
      </c>
      <c r="B286">
        <v>22</v>
      </c>
      <c r="C286" s="4" t="str">
        <f>LOOKUP(Дети!$B286,Команды!$A$4:$A$30,Команды!$B$4:$B$30)</f>
        <v>Воскресенский район М.О.</v>
      </c>
      <c r="D286" t="s">
        <v>399</v>
      </c>
      <c r="E286" s="1">
        <v>35318</v>
      </c>
      <c r="F286">
        <v>40</v>
      </c>
      <c r="G286">
        <v>160</v>
      </c>
      <c r="H286" s="3">
        <v>0</v>
      </c>
      <c r="I286" s="3">
        <v>0</v>
      </c>
      <c r="J286" s="3">
        <v>0</v>
      </c>
      <c r="K286" s="3">
        <v>0</v>
      </c>
      <c r="L286" s="3">
        <v>0</v>
      </c>
      <c r="M286" s="3">
        <v>1</v>
      </c>
      <c r="N286" s="3">
        <v>0</v>
      </c>
      <c r="O286" s="3">
        <v>0</v>
      </c>
      <c r="P286" s="3">
        <v>0</v>
      </c>
      <c r="Q286" s="3">
        <v>0</v>
      </c>
      <c r="R286" s="3">
        <v>0</v>
      </c>
      <c r="S286" s="3">
        <v>0</v>
      </c>
    </row>
    <row r="287" spans="1:19" ht="15">
      <c r="A287">
        <v>428</v>
      </c>
      <c r="B287">
        <v>22</v>
      </c>
      <c r="C287" s="4" t="str">
        <f>LOOKUP(Дети!$B287,Команды!$A$4:$A$30,Команды!$B$4:$B$30)</f>
        <v>Воскресенский район М.О.</v>
      </c>
      <c r="D287" t="s">
        <v>396</v>
      </c>
      <c r="E287" s="1">
        <v>35154</v>
      </c>
      <c r="F287">
        <v>46</v>
      </c>
      <c r="G287">
        <v>170</v>
      </c>
      <c r="H287" s="3">
        <v>1</v>
      </c>
      <c r="I287" s="3">
        <v>0</v>
      </c>
      <c r="J287" s="3">
        <v>0</v>
      </c>
      <c r="K287" s="3">
        <v>0</v>
      </c>
      <c r="L287" s="3">
        <v>0</v>
      </c>
      <c r="M287" s="3">
        <v>0</v>
      </c>
      <c r="N287" s="3">
        <v>0</v>
      </c>
      <c r="O287" s="3">
        <v>0</v>
      </c>
      <c r="P287" s="3">
        <v>0</v>
      </c>
      <c r="Q287" s="3">
        <v>0</v>
      </c>
      <c r="R287" s="3">
        <v>0</v>
      </c>
      <c r="S287" s="3">
        <v>0</v>
      </c>
    </row>
    <row r="288" spans="1:19" ht="15">
      <c r="A288">
        <v>424</v>
      </c>
      <c r="B288">
        <v>22</v>
      </c>
      <c r="C288" s="4" t="str">
        <f>LOOKUP(Дети!$B288,Команды!$A$4:$A$30,Команды!$B$4:$B$30)</f>
        <v>Воскресенский район М.О.</v>
      </c>
      <c r="D288" t="s">
        <v>247</v>
      </c>
      <c r="E288" s="1">
        <v>35330</v>
      </c>
      <c r="F288">
        <v>44</v>
      </c>
      <c r="G288">
        <v>165</v>
      </c>
      <c r="H288" s="3">
        <v>0</v>
      </c>
      <c r="I288" s="3">
        <v>0</v>
      </c>
      <c r="J288" s="3">
        <v>1</v>
      </c>
      <c r="K288" s="3">
        <v>0</v>
      </c>
      <c r="L288" s="3">
        <v>0</v>
      </c>
      <c r="M288" s="3">
        <v>1</v>
      </c>
      <c r="N288" s="3">
        <v>0</v>
      </c>
      <c r="O288" s="3">
        <v>0</v>
      </c>
      <c r="P288" s="3">
        <v>0</v>
      </c>
      <c r="Q288" s="3">
        <v>0</v>
      </c>
      <c r="R288" s="3">
        <v>0</v>
      </c>
      <c r="S288" s="3">
        <v>0</v>
      </c>
    </row>
    <row r="289" spans="1:19" ht="15">
      <c r="A289">
        <v>434</v>
      </c>
      <c r="B289">
        <v>22</v>
      </c>
      <c r="C289" s="4" t="str">
        <f>LOOKUP(Дети!$B289,Команды!$A$4:$A$30,Команды!$B$4:$B$30)</f>
        <v>Воскресенский район М.О.</v>
      </c>
      <c r="D289" t="s">
        <v>402</v>
      </c>
      <c r="E289" s="1">
        <v>35385</v>
      </c>
      <c r="F289">
        <v>42</v>
      </c>
      <c r="G289">
        <v>160</v>
      </c>
      <c r="H289" s="3">
        <v>0</v>
      </c>
      <c r="I289" s="3">
        <v>0</v>
      </c>
      <c r="J289" s="3">
        <v>0</v>
      </c>
      <c r="K289" s="3">
        <v>1</v>
      </c>
      <c r="L289" s="3">
        <v>0</v>
      </c>
      <c r="M289" s="3">
        <v>0</v>
      </c>
      <c r="N289" s="3">
        <v>0</v>
      </c>
      <c r="O289" s="3">
        <v>0</v>
      </c>
      <c r="P289" s="3">
        <v>0</v>
      </c>
      <c r="Q289" s="3">
        <v>0</v>
      </c>
      <c r="R289" s="3">
        <v>0</v>
      </c>
      <c r="S289" s="3">
        <v>1</v>
      </c>
    </row>
    <row r="290" spans="1:19" ht="15">
      <c r="A290">
        <v>427</v>
      </c>
      <c r="B290">
        <v>22</v>
      </c>
      <c r="C290" s="4" t="str">
        <f>LOOKUP(Дети!$B290,Команды!$A$4:$A$30,Команды!$B$4:$B$30)</f>
        <v>Воскресенский район М.О.</v>
      </c>
      <c r="D290" t="s">
        <v>395</v>
      </c>
      <c r="E290" s="1">
        <v>35172</v>
      </c>
      <c r="F290">
        <v>46</v>
      </c>
      <c r="G290">
        <v>160</v>
      </c>
      <c r="H290" s="3">
        <v>0</v>
      </c>
      <c r="I290" s="3">
        <v>0</v>
      </c>
      <c r="J290" s="3">
        <v>0</v>
      </c>
      <c r="K290" s="3">
        <v>0</v>
      </c>
      <c r="L290" s="3">
        <v>1</v>
      </c>
      <c r="M290" s="3">
        <v>0</v>
      </c>
      <c r="N290" s="3">
        <v>0</v>
      </c>
      <c r="O290" s="3">
        <v>0</v>
      </c>
      <c r="P290" s="3">
        <v>0</v>
      </c>
      <c r="Q290" s="3">
        <v>0</v>
      </c>
      <c r="R290" s="3">
        <v>0</v>
      </c>
      <c r="S290" s="3">
        <v>0</v>
      </c>
    </row>
    <row r="291" spans="1:19" ht="15">
      <c r="A291">
        <v>436</v>
      </c>
      <c r="B291">
        <v>22</v>
      </c>
      <c r="C291" s="4" t="str">
        <f>LOOKUP(Дети!$B291,Команды!$A$4:$A$30,Команды!$B$4:$B$30)</f>
        <v>Воскресенский район М.О.</v>
      </c>
      <c r="D291" t="s">
        <v>404</v>
      </c>
      <c r="E291" s="1">
        <v>35168</v>
      </c>
      <c r="F291">
        <v>40</v>
      </c>
      <c r="G291">
        <v>160</v>
      </c>
      <c r="H291" s="3">
        <v>0</v>
      </c>
      <c r="I291" s="3">
        <v>0</v>
      </c>
      <c r="J291" s="3">
        <v>0</v>
      </c>
      <c r="K291" s="3">
        <v>0</v>
      </c>
      <c r="L291" s="3">
        <v>0</v>
      </c>
      <c r="M291" s="3">
        <v>0</v>
      </c>
      <c r="N291" s="3">
        <v>0</v>
      </c>
      <c r="O291" s="3">
        <v>0</v>
      </c>
      <c r="P291" s="3">
        <v>0</v>
      </c>
      <c r="Q291" s="3">
        <v>0</v>
      </c>
      <c r="R291" s="3">
        <v>0</v>
      </c>
      <c r="S291" s="3">
        <v>0</v>
      </c>
    </row>
    <row r="292" spans="1:19" ht="15">
      <c r="A292">
        <v>421</v>
      </c>
      <c r="B292">
        <v>22</v>
      </c>
      <c r="C292" s="4" t="str">
        <f>LOOKUP(Дети!$B292,Команды!$A$4:$A$30,Команды!$B$4:$B$30)</f>
        <v>Воскресенский район М.О.</v>
      </c>
      <c r="D292" t="s">
        <v>245</v>
      </c>
      <c r="E292" s="1">
        <v>35537</v>
      </c>
      <c r="F292">
        <v>42</v>
      </c>
      <c r="G292">
        <v>160</v>
      </c>
      <c r="H292" s="3">
        <v>0</v>
      </c>
      <c r="I292" s="3">
        <v>0</v>
      </c>
      <c r="J292" s="3">
        <v>0</v>
      </c>
      <c r="K292" s="3">
        <v>0</v>
      </c>
      <c r="L292" s="3">
        <v>1</v>
      </c>
      <c r="M292" s="3">
        <v>0</v>
      </c>
      <c r="N292" s="3">
        <v>0</v>
      </c>
      <c r="O292" s="3">
        <v>0</v>
      </c>
      <c r="P292" s="3">
        <v>0</v>
      </c>
      <c r="Q292" s="3">
        <v>0</v>
      </c>
      <c r="R292" s="3">
        <v>0</v>
      </c>
      <c r="S292" s="3">
        <v>0</v>
      </c>
    </row>
    <row r="293" spans="1:19" ht="15">
      <c r="A293">
        <v>423</v>
      </c>
      <c r="B293">
        <v>22</v>
      </c>
      <c r="C293" s="4" t="str">
        <f>LOOKUP(Дети!$B293,Команды!$A$4:$A$30,Команды!$B$4:$B$30)</f>
        <v>Воскресенский район М.О.</v>
      </c>
      <c r="D293" t="s">
        <v>392</v>
      </c>
      <c r="E293" s="1">
        <v>35172</v>
      </c>
      <c r="F293">
        <v>46</v>
      </c>
      <c r="G293">
        <v>160</v>
      </c>
      <c r="H293" s="3">
        <v>0</v>
      </c>
      <c r="I293" s="3">
        <v>0</v>
      </c>
      <c r="J293" s="3">
        <v>0</v>
      </c>
      <c r="K293" s="3">
        <v>0</v>
      </c>
      <c r="L293" s="3">
        <v>0</v>
      </c>
      <c r="M293" s="3">
        <v>0</v>
      </c>
      <c r="N293" s="3">
        <v>1</v>
      </c>
      <c r="O293" s="3">
        <v>0</v>
      </c>
      <c r="P293" s="3">
        <v>0</v>
      </c>
      <c r="Q293" s="3">
        <v>0</v>
      </c>
      <c r="R293" s="3">
        <v>0</v>
      </c>
      <c r="S293" s="3">
        <v>0</v>
      </c>
    </row>
    <row r="294" spans="1:19" ht="15">
      <c r="A294">
        <v>422</v>
      </c>
      <c r="B294">
        <v>22</v>
      </c>
      <c r="C294" s="4" t="str">
        <f>LOOKUP(Дети!$B294,Команды!$A$4:$A$30,Команды!$B$4:$B$30)</f>
        <v>Воскресенский район М.О.</v>
      </c>
      <c r="D294" t="s">
        <v>246</v>
      </c>
      <c r="E294" s="1">
        <v>35221</v>
      </c>
      <c r="F294">
        <v>42</v>
      </c>
      <c r="G294">
        <v>155</v>
      </c>
      <c r="H294" s="3">
        <v>0</v>
      </c>
      <c r="I294" s="3">
        <v>0</v>
      </c>
      <c r="J294" s="3">
        <v>0</v>
      </c>
      <c r="K294" s="3">
        <v>0</v>
      </c>
      <c r="L294" s="3">
        <v>0</v>
      </c>
      <c r="M294" s="3">
        <v>0</v>
      </c>
      <c r="N294" s="3">
        <v>0</v>
      </c>
      <c r="O294" s="3">
        <v>0</v>
      </c>
      <c r="P294" s="3">
        <v>0</v>
      </c>
      <c r="Q294" s="3">
        <v>1</v>
      </c>
      <c r="R294" s="3">
        <v>0</v>
      </c>
      <c r="S294" s="3">
        <v>0</v>
      </c>
    </row>
    <row r="295" spans="1:19" ht="15">
      <c r="A295">
        <v>426</v>
      </c>
      <c r="B295">
        <v>22</v>
      </c>
      <c r="C295" s="4" t="str">
        <f>LOOKUP(Дети!$B295,Команды!$A$4:$A$30,Команды!$B$4:$B$30)</f>
        <v>Воскресенский район М.О.</v>
      </c>
      <c r="D295" t="s">
        <v>393</v>
      </c>
      <c r="E295" s="1" t="s">
        <v>394</v>
      </c>
      <c r="F295">
        <v>42</v>
      </c>
      <c r="G295">
        <v>150</v>
      </c>
      <c r="H295" s="3">
        <v>0</v>
      </c>
      <c r="I295" s="3">
        <v>0</v>
      </c>
      <c r="J295" s="3">
        <v>0</v>
      </c>
      <c r="K295" s="3">
        <v>0</v>
      </c>
      <c r="L295" s="3">
        <v>1</v>
      </c>
      <c r="M295" s="3">
        <v>0</v>
      </c>
      <c r="N295" s="3">
        <v>0</v>
      </c>
      <c r="O295" s="3">
        <v>1</v>
      </c>
      <c r="P295" s="3">
        <v>0</v>
      </c>
      <c r="Q295" s="3">
        <v>0</v>
      </c>
      <c r="R295" s="3">
        <v>0</v>
      </c>
      <c r="S295" s="3">
        <v>0</v>
      </c>
    </row>
    <row r="296" spans="1:19" ht="15">
      <c r="A296">
        <v>444</v>
      </c>
      <c r="B296">
        <v>23</v>
      </c>
      <c r="C296" s="4" t="str">
        <f>LOOKUP(Дети!$B296,Команды!$A$4:$A$30,Команды!$B$4:$B$30)</f>
        <v>Курская область</v>
      </c>
      <c r="D296" t="s">
        <v>255</v>
      </c>
      <c r="E296" s="1">
        <v>35304</v>
      </c>
      <c r="F296">
        <v>0</v>
      </c>
      <c r="G296">
        <v>0</v>
      </c>
      <c r="H296" s="3">
        <v>0</v>
      </c>
      <c r="I296" s="3">
        <v>0</v>
      </c>
      <c r="J296" s="3">
        <v>0</v>
      </c>
      <c r="K296" s="3">
        <v>0</v>
      </c>
      <c r="L296" s="3">
        <v>1</v>
      </c>
      <c r="M296" s="3">
        <v>0</v>
      </c>
      <c r="N296" s="3">
        <v>0</v>
      </c>
      <c r="O296" s="3">
        <v>1</v>
      </c>
      <c r="P296" s="3">
        <v>0</v>
      </c>
      <c r="Q296" s="3">
        <v>0</v>
      </c>
      <c r="R296" s="3">
        <v>0</v>
      </c>
      <c r="S296" s="3">
        <v>0</v>
      </c>
    </row>
    <row r="297" spans="1:19" ht="15">
      <c r="A297">
        <v>452</v>
      </c>
      <c r="B297">
        <v>23</v>
      </c>
      <c r="C297" s="4" t="str">
        <f>LOOKUP(Дети!$B297,Команды!$A$4:$A$30,Команды!$B$4:$B$30)</f>
        <v>Курская область</v>
      </c>
      <c r="D297" t="s">
        <v>261</v>
      </c>
      <c r="E297" s="1">
        <v>35540</v>
      </c>
      <c r="F297">
        <v>0</v>
      </c>
      <c r="G297">
        <v>0</v>
      </c>
      <c r="H297" s="3">
        <v>0</v>
      </c>
      <c r="I297" s="3">
        <v>0</v>
      </c>
      <c r="J297" s="3">
        <v>0</v>
      </c>
      <c r="K297" s="3">
        <v>0</v>
      </c>
      <c r="L297" s="3">
        <v>0</v>
      </c>
      <c r="M297" s="3">
        <v>0</v>
      </c>
      <c r="N297" s="3">
        <v>0</v>
      </c>
      <c r="O297" s="3">
        <v>0</v>
      </c>
      <c r="P297" s="3">
        <v>0</v>
      </c>
      <c r="Q297" s="3">
        <v>0</v>
      </c>
      <c r="R297" s="3">
        <v>0</v>
      </c>
      <c r="S297" s="3">
        <v>0</v>
      </c>
    </row>
    <row r="298" spans="1:19" ht="15">
      <c r="A298">
        <v>443</v>
      </c>
      <c r="B298">
        <v>23</v>
      </c>
      <c r="C298" s="4" t="str">
        <f>LOOKUP(Дети!$B298,Команды!$A$4:$A$30,Команды!$B$4:$B$30)</f>
        <v>Курская область</v>
      </c>
      <c r="D298" t="s">
        <v>254</v>
      </c>
      <c r="E298" s="1">
        <v>35162</v>
      </c>
      <c r="F298">
        <v>0</v>
      </c>
      <c r="G298">
        <v>0</v>
      </c>
      <c r="H298" s="3">
        <v>0</v>
      </c>
      <c r="I298" s="3">
        <v>0</v>
      </c>
      <c r="J298" s="3">
        <v>0</v>
      </c>
      <c r="K298" s="3">
        <v>0</v>
      </c>
      <c r="L298" s="3">
        <v>0</v>
      </c>
      <c r="M298" s="3">
        <v>1</v>
      </c>
      <c r="N298" s="3">
        <v>0</v>
      </c>
      <c r="O298" s="3">
        <v>1</v>
      </c>
      <c r="P298" s="3">
        <v>0</v>
      </c>
      <c r="Q298" s="3">
        <v>0</v>
      </c>
      <c r="R298" s="3">
        <v>0</v>
      </c>
      <c r="S298" s="3">
        <v>0</v>
      </c>
    </row>
    <row r="299" spans="1:19" ht="15">
      <c r="A299">
        <v>442</v>
      </c>
      <c r="B299">
        <v>23</v>
      </c>
      <c r="C299" s="4" t="str">
        <f>LOOKUP(Дети!$B299,Команды!$A$4:$A$30,Команды!$B$4:$B$30)</f>
        <v>Курская область</v>
      </c>
      <c r="D299" t="s">
        <v>253</v>
      </c>
      <c r="E299" s="1">
        <v>35156</v>
      </c>
      <c r="F299">
        <v>0</v>
      </c>
      <c r="G299">
        <v>0</v>
      </c>
      <c r="H299" s="3">
        <v>0</v>
      </c>
      <c r="I299" s="3">
        <v>0</v>
      </c>
      <c r="J299" s="3">
        <v>0</v>
      </c>
      <c r="K299" s="3">
        <v>0</v>
      </c>
      <c r="L299" s="3">
        <v>0</v>
      </c>
      <c r="M299" s="3">
        <v>0</v>
      </c>
      <c r="N299" s="3">
        <v>1</v>
      </c>
      <c r="O299" s="3">
        <v>0</v>
      </c>
      <c r="P299" s="3">
        <v>0</v>
      </c>
      <c r="Q299" s="3">
        <v>0</v>
      </c>
      <c r="R299" s="3">
        <v>0</v>
      </c>
      <c r="S299" s="3">
        <v>0</v>
      </c>
    </row>
    <row r="300" spans="1:19" ht="15">
      <c r="A300">
        <v>441</v>
      </c>
      <c r="B300">
        <v>23</v>
      </c>
      <c r="C300" s="4" t="str">
        <f>LOOKUP(Дети!$B300,Команды!$A$4:$A$30,Команды!$B$4:$B$30)</f>
        <v>Курская область</v>
      </c>
      <c r="D300" t="s">
        <v>252</v>
      </c>
      <c r="E300" s="1">
        <v>35343</v>
      </c>
      <c r="F300">
        <v>0</v>
      </c>
      <c r="G300">
        <v>0</v>
      </c>
      <c r="H300" s="3">
        <v>0</v>
      </c>
      <c r="I300" s="3">
        <v>0</v>
      </c>
      <c r="J300" s="3">
        <v>1</v>
      </c>
      <c r="K300" s="3">
        <v>0</v>
      </c>
      <c r="L300" s="3">
        <v>0</v>
      </c>
      <c r="M300" s="3">
        <v>0</v>
      </c>
      <c r="N300" s="3">
        <v>0</v>
      </c>
      <c r="O300" s="3">
        <v>0</v>
      </c>
      <c r="P300" s="3">
        <v>0</v>
      </c>
      <c r="Q300" s="3">
        <v>0</v>
      </c>
      <c r="R300" s="3">
        <v>0</v>
      </c>
      <c r="S300" s="3">
        <v>0</v>
      </c>
    </row>
    <row r="301" spans="1:19" ht="15">
      <c r="A301">
        <v>453</v>
      </c>
      <c r="B301">
        <v>23</v>
      </c>
      <c r="C301" s="4" t="str">
        <f>LOOKUP(Дети!$B301,Команды!$A$4:$A$30,Команды!$B$4:$B$30)</f>
        <v>Курская область</v>
      </c>
      <c r="D301" t="s">
        <v>262</v>
      </c>
      <c r="E301" s="1">
        <v>35517</v>
      </c>
      <c r="F301">
        <v>0</v>
      </c>
      <c r="G301">
        <v>0</v>
      </c>
      <c r="H301" s="3">
        <v>0</v>
      </c>
      <c r="I301" s="3">
        <v>0</v>
      </c>
      <c r="J301" s="3">
        <v>0</v>
      </c>
      <c r="K301" s="3">
        <v>0</v>
      </c>
      <c r="L301" s="3">
        <v>0</v>
      </c>
      <c r="M301" s="3">
        <v>0</v>
      </c>
      <c r="N301" s="3">
        <v>1</v>
      </c>
      <c r="O301" s="3">
        <v>0</v>
      </c>
      <c r="P301" s="3">
        <v>0</v>
      </c>
      <c r="Q301" s="3">
        <v>0</v>
      </c>
      <c r="R301" s="3">
        <v>1</v>
      </c>
      <c r="S301" s="3">
        <v>0</v>
      </c>
    </row>
    <row r="302" spans="1:19" ht="15">
      <c r="A302">
        <v>454</v>
      </c>
      <c r="B302">
        <v>23</v>
      </c>
      <c r="C302" s="4" t="str">
        <f>LOOKUP(Дети!$B302,Команды!$A$4:$A$30,Команды!$B$4:$B$30)</f>
        <v>Курская область</v>
      </c>
      <c r="D302" t="s">
        <v>263</v>
      </c>
      <c r="E302" s="1">
        <v>36079</v>
      </c>
      <c r="F302">
        <v>0</v>
      </c>
      <c r="G302">
        <v>0</v>
      </c>
      <c r="H302" s="3">
        <v>0</v>
      </c>
      <c r="I302" s="3">
        <v>0</v>
      </c>
      <c r="J302" s="3">
        <v>0</v>
      </c>
      <c r="K302" s="3">
        <v>0</v>
      </c>
      <c r="L302" s="3">
        <v>0</v>
      </c>
      <c r="M302" s="3">
        <v>1</v>
      </c>
      <c r="N302" s="3">
        <v>0</v>
      </c>
      <c r="O302" s="3">
        <v>0</v>
      </c>
      <c r="P302" s="3">
        <v>0</v>
      </c>
      <c r="Q302" s="3">
        <v>0</v>
      </c>
      <c r="R302" s="3">
        <v>0</v>
      </c>
      <c r="S302" s="3">
        <v>0</v>
      </c>
    </row>
    <row r="303" spans="1:19" ht="15">
      <c r="A303">
        <v>446</v>
      </c>
      <c r="B303">
        <v>23</v>
      </c>
      <c r="C303" s="4" t="str">
        <f>LOOKUP(Дети!$B303,Команды!$A$4:$A$30,Команды!$B$4:$B$30)</f>
        <v>Курская область</v>
      </c>
      <c r="D303" t="s">
        <v>497</v>
      </c>
      <c r="E303" s="1">
        <v>35315</v>
      </c>
      <c r="F303">
        <v>0</v>
      </c>
      <c r="G303">
        <v>0</v>
      </c>
      <c r="H303" s="3">
        <v>0</v>
      </c>
      <c r="I303" s="3">
        <v>0</v>
      </c>
      <c r="J303" s="3">
        <v>0</v>
      </c>
      <c r="K303" s="3">
        <v>0</v>
      </c>
      <c r="L303" s="3">
        <v>0</v>
      </c>
      <c r="M303" s="3">
        <v>0</v>
      </c>
      <c r="N303" s="3">
        <v>0</v>
      </c>
      <c r="O303" s="3">
        <v>0</v>
      </c>
      <c r="P303" s="3">
        <v>1</v>
      </c>
      <c r="Q303" s="3">
        <v>0</v>
      </c>
      <c r="R303" s="3">
        <v>0</v>
      </c>
      <c r="S303" s="3">
        <v>1</v>
      </c>
    </row>
    <row r="304" spans="1:19" ht="15">
      <c r="A304">
        <v>451</v>
      </c>
      <c r="B304">
        <v>23</v>
      </c>
      <c r="C304" s="4" t="str">
        <f>LOOKUP(Дети!$B304,Команды!$A$4:$A$30,Команды!$B$4:$B$30)</f>
        <v>Курская область</v>
      </c>
      <c r="D304" t="s">
        <v>498</v>
      </c>
      <c r="E304" s="1">
        <v>35660</v>
      </c>
      <c r="F304">
        <v>0</v>
      </c>
      <c r="G304">
        <v>0</v>
      </c>
      <c r="H304" s="3">
        <v>0</v>
      </c>
      <c r="I304" s="3">
        <v>1</v>
      </c>
      <c r="J304" s="3">
        <v>0</v>
      </c>
      <c r="K304" s="3">
        <v>0</v>
      </c>
      <c r="L304" s="3">
        <v>0</v>
      </c>
      <c r="M304" s="3">
        <v>0</v>
      </c>
      <c r="N304" s="3">
        <v>0</v>
      </c>
      <c r="O304" s="3">
        <v>0</v>
      </c>
      <c r="P304" s="3">
        <v>0</v>
      </c>
      <c r="Q304" s="3">
        <v>0</v>
      </c>
      <c r="R304" s="3">
        <v>0</v>
      </c>
      <c r="S304" s="3">
        <v>0</v>
      </c>
    </row>
    <row r="305" spans="1:19" ht="15">
      <c r="A305">
        <v>455</v>
      </c>
      <c r="B305">
        <v>23</v>
      </c>
      <c r="C305" s="4" t="str">
        <f>LOOKUP(Дети!$B305,Команды!$A$4:$A$30,Команды!$B$4:$B$30)</f>
        <v>Курская область</v>
      </c>
      <c r="D305" t="s">
        <v>264</v>
      </c>
      <c r="E305" s="1">
        <v>35521</v>
      </c>
      <c r="F305">
        <v>0</v>
      </c>
      <c r="G305">
        <v>0</v>
      </c>
      <c r="H305" s="3">
        <v>0</v>
      </c>
      <c r="I305" s="3">
        <v>0</v>
      </c>
      <c r="J305" s="3">
        <v>0</v>
      </c>
      <c r="K305" s="3">
        <v>1</v>
      </c>
      <c r="L305" s="3">
        <v>0</v>
      </c>
      <c r="M305" s="3">
        <v>1</v>
      </c>
      <c r="N305" s="3">
        <v>0</v>
      </c>
      <c r="O305" s="3">
        <v>0</v>
      </c>
      <c r="P305" s="3">
        <v>0</v>
      </c>
      <c r="Q305" s="3">
        <v>0</v>
      </c>
      <c r="R305" s="3">
        <v>0</v>
      </c>
      <c r="S305" s="3">
        <v>0</v>
      </c>
    </row>
    <row r="306" spans="1:19" ht="15">
      <c r="A306">
        <v>456</v>
      </c>
      <c r="B306">
        <v>23</v>
      </c>
      <c r="C306" s="4" t="str">
        <f>LOOKUP(Дети!$B306,Команды!$A$4:$A$30,Команды!$B$4:$B$30)</f>
        <v>Курская область</v>
      </c>
      <c r="D306" t="s">
        <v>265</v>
      </c>
      <c r="E306" s="1">
        <v>35258</v>
      </c>
      <c r="F306">
        <v>0</v>
      </c>
      <c r="G306">
        <v>0</v>
      </c>
      <c r="H306" s="3">
        <v>0</v>
      </c>
      <c r="I306" s="3">
        <v>0</v>
      </c>
      <c r="J306" s="3">
        <v>0</v>
      </c>
      <c r="K306" s="3">
        <v>0</v>
      </c>
      <c r="L306" s="3">
        <v>0</v>
      </c>
      <c r="M306" s="3">
        <v>0</v>
      </c>
      <c r="N306" s="3">
        <v>0</v>
      </c>
      <c r="O306" s="3">
        <v>0</v>
      </c>
      <c r="P306" s="3">
        <v>0</v>
      </c>
      <c r="Q306" s="3">
        <v>0</v>
      </c>
      <c r="R306" s="3">
        <v>0</v>
      </c>
      <c r="S306" s="3">
        <v>0</v>
      </c>
    </row>
    <row r="307" spans="1:19" ht="15">
      <c r="A307">
        <v>460</v>
      </c>
      <c r="B307">
        <v>23</v>
      </c>
      <c r="C307" s="4" t="str">
        <f>LOOKUP(Дети!$B307,Команды!$A$4:$A$30,Команды!$B$4:$B$30)</f>
        <v>Курская область</v>
      </c>
      <c r="D307" t="s">
        <v>267</v>
      </c>
      <c r="E307" s="1">
        <v>35167</v>
      </c>
      <c r="F307">
        <v>0</v>
      </c>
      <c r="G307">
        <v>0</v>
      </c>
      <c r="H307" s="3">
        <v>1</v>
      </c>
      <c r="I307" s="3">
        <v>0</v>
      </c>
      <c r="J307" s="3">
        <v>0</v>
      </c>
      <c r="K307" s="3">
        <v>0</v>
      </c>
      <c r="L307" s="3">
        <v>0</v>
      </c>
      <c r="M307" s="3">
        <v>0</v>
      </c>
      <c r="N307" s="3">
        <v>0</v>
      </c>
      <c r="O307" s="3">
        <v>0</v>
      </c>
      <c r="P307" s="3">
        <v>0</v>
      </c>
      <c r="Q307" s="3">
        <v>0</v>
      </c>
      <c r="R307" s="3">
        <v>0</v>
      </c>
      <c r="S307" s="3">
        <v>0</v>
      </c>
    </row>
    <row r="308" spans="1:19" ht="15">
      <c r="A308">
        <v>449</v>
      </c>
      <c r="B308">
        <v>23</v>
      </c>
      <c r="C308" s="4" t="str">
        <f>LOOKUP(Дети!$B308,Команды!$A$4:$A$30,Команды!$B$4:$B$30)</f>
        <v>Курская область</v>
      </c>
      <c r="D308" t="s">
        <v>259</v>
      </c>
      <c r="E308" s="1">
        <v>35366</v>
      </c>
      <c r="F308">
        <v>0</v>
      </c>
      <c r="G308">
        <v>0</v>
      </c>
      <c r="H308" s="3">
        <v>0</v>
      </c>
      <c r="I308" s="3">
        <v>1</v>
      </c>
      <c r="J308" s="3">
        <v>0</v>
      </c>
      <c r="K308" s="3">
        <v>0</v>
      </c>
      <c r="L308" s="3">
        <v>0</v>
      </c>
      <c r="M308" s="3">
        <v>0</v>
      </c>
      <c r="N308" s="3">
        <v>0</v>
      </c>
      <c r="O308" s="3">
        <v>0</v>
      </c>
      <c r="P308" s="3">
        <v>0</v>
      </c>
      <c r="Q308" s="3">
        <v>0</v>
      </c>
      <c r="R308" s="3">
        <v>0</v>
      </c>
      <c r="S308" s="3">
        <v>0</v>
      </c>
    </row>
    <row r="309" spans="1:19" ht="15">
      <c r="A309">
        <v>450</v>
      </c>
      <c r="B309">
        <v>23</v>
      </c>
      <c r="C309" s="4" t="str">
        <f>LOOKUP(Дети!$B309,Команды!$A$4:$A$30,Команды!$B$4:$B$30)</f>
        <v>Курская область</v>
      </c>
      <c r="D309" t="s">
        <v>260</v>
      </c>
      <c r="E309" s="1">
        <v>35281</v>
      </c>
      <c r="F309">
        <v>0</v>
      </c>
      <c r="G309">
        <v>0</v>
      </c>
      <c r="H309" s="3">
        <v>0</v>
      </c>
      <c r="I309" s="3">
        <v>0</v>
      </c>
      <c r="J309" s="3">
        <v>0</v>
      </c>
      <c r="K309" s="3">
        <v>1</v>
      </c>
      <c r="L309" s="3">
        <v>0</v>
      </c>
      <c r="M309" s="3">
        <v>0</v>
      </c>
      <c r="N309" s="3">
        <v>0</v>
      </c>
      <c r="O309" s="3">
        <v>0</v>
      </c>
      <c r="P309" s="3">
        <v>0</v>
      </c>
      <c r="Q309" s="3">
        <v>0</v>
      </c>
      <c r="R309" s="3">
        <v>0</v>
      </c>
      <c r="S309" s="3">
        <v>0</v>
      </c>
    </row>
    <row r="310" spans="1:19" ht="15">
      <c r="A310">
        <v>457</v>
      </c>
      <c r="B310">
        <v>23</v>
      </c>
      <c r="C310" s="4" t="str">
        <f>LOOKUP(Дети!$B310,Команды!$A$4:$A$30,Команды!$B$4:$B$30)</f>
        <v>Курская область</v>
      </c>
      <c r="D310" t="s">
        <v>266</v>
      </c>
      <c r="E310" s="1">
        <v>35263</v>
      </c>
      <c r="F310">
        <v>0</v>
      </c>
      <c r="G310">
        <v>0</v>
      </c>
      <c r="H310" s="3">
        <v>0</v>
      </c>
      <c r="I310" s="3">
        <v>0</v>
      </c>
      <c r="J310" s="3">
        <v>0</v>
      </c>
      <c r="K310" s="3">
        <v>0</v>
      </c>
      <c r="L310" s="3">
        <v>0</v>
      </c>
      <c r="M310" s="3">
        <v>0</v>
      </c>
      <c r="N310" s="3">
        <v>0</v>
      </c>
      <c r="O310" s="3">
        <v>0</v>
      </c>
      <c r="P310" s="3">
        <v>0</v>
      </c>
      <c r="Q310" s="3">
        <v>0</v>
      </c>
      <c r="R310" s="3">
        <v>0</v>
      </c>
      <c r="S310" s="3">
        <v>0</v>
      </c>
    </row>
    <row r="311" spans="1:19" ht="15">
      <c r="A311">
        <v>445</v>
      </c>
      <c r="B311">
        <v>23</v>
      </c>
      <c r="C311" s="4" t="str">
        <f>LOOKUP(Дети!$B311,Команды!$A$4:$A$30,Команды!$B$4:$B$30)</f>
        <v>Курская область</v>
      </c>
      <c r="D311" t="s">
        <v>256</v>
      </c>
      <c r="E311" s="1">
        <v>35302</v>
      </c>
      <c r="F311">
        <v>0</v>
      </c>
      <c r="G311">
        <v>0</v>
      </c>
      <c r="H311" s="3">
        <v>1</v>
      </c>
      <c r="I311" s="3">
        <v>0</v>
      </c>
      <c r="J311" s="3">
        <v>0</v>
      </c>
      <c r="K311" s="3">
        <v>0</v>
      </c>
      <c r="L311" s="3">
        <v>0</v>
      </c>
      <c r="M311" s="3">
        <v>0</v>
      </c>
      <c r="N311" s="3">
        <v>0</v>
      </c>
      <c r="O311" s="3">
        <v>0</v>
      </c>
      <c r="P311" s="3">
        <v>0</v>
      </c>
      <c r="Q311" s="3">
        <v>0</v>
      </c>
      <c r="R311" s="3">
        <v>0</v>
      </c>
      <c r="S311" s="3">
        <v>0</v>
      </c>
    </row>
    <row r="312" spans="1:19" ht="15">
      <c r="A312">
        <v>448</v>
      </c>
      <c r="B312">
        <v>23</v>
      </c>
      <c r="C312" s="4" t="str">
        <f>LOOKUP(Дети!$B312,Команды!$A$4:$A$30,Команды!$B$4:$B$30)</f>
        <v>Курская область</v>
      </c>
      <c r="D312" t="s">
        <v>258</v>
      </c>
      <c r="E312" s="1">
        <v>35717</v>
      </c>
      <c r="F312">
        <v>0</v>
      </c>
      <c r="G312">
        <v>0</v>
      </c>
      <c r="H312" s="3">
        <v>0</v>
      </c>
      <c r="I312" s="3">
        <v>0</v>
      </c>
      <c r="J312" s="3">
        <v>0</v>
      </c>
      <c r="K312" s="3">
        <v>0</v>
      </c>
      <c r="L312" s="3">
        <v>0</v>
      </c>
      <c r="M312" s="3">
        <v>0</v>
      </c>
      <c r="N312" s="3">
        <v>0</v>
      </c>
      <c r="O312" s="3">
        <v>0</v>
      </c>
      <c r="P312" s="3">
        <v>0</v>
      </c>
      <c r="Q312" s="3">
        <v>1</v>
      </c>
      <c r="R312" s="3">
        <v>0</v>
      </c>
      <c r="S312" s="3">
        <v>0</v>
      </c>
    </row>
    <row r="313" spans="1:19" ht="15">
      <c r="A313">
        <v>447</v>
      </c>
      <c r="B313">
        <v>23</v>
      </c>
      <c r="C313" s="4" t="str">
        <f>LOOKUP(Дети!$B313,Команды!$A$4:$A$30,Команды!$B$4:$B$30)</f>
        <v>Курская область</v>
      </c>
      <c r="D313" t="s">
        <v>257</v>
      </c>
      <c r="E313" s="1">
        <v>35372</v>
      </c>
      <c r="F313">
        <v>0</v>
      </c>
      <c r="G313">
        <v>0</v>
      </c>
      <c r="H313" s="3">
        <v>0</v>
      </c>
      <c r="I313" s="3">
        <v>0</v>
      </c>
      <c r="J313" s="3">
        <v>0</v>
      </c>
      <c r="K313" s="3">
        <v>0</v>
      </c>
      <c r="L313" s="3">
        <v>1</v>
      </c>
      <c r="M313" s="3">
        <v>1</v>
      </c>
      <c r="N313" s="3">
        <v>0</v>
      </c>
      <c r="O313" s="3">
        <v>0</v>
      </c>
      <c r="P313" s="3">
        <v>0</v>
      </c>
      <c r="Q313" s="3">
        <v>0</v>
      </c>
      <c r="R313" s="3">
        <v>0</v>
      </c>
      <c r="S313" s="3">
        <v>0</v>
      </c>
    </row>
    <row r="314" spans="1:19" ht="15">
      <c r="A314">
        <v>458</v>
      </c>
      <c r="B314">
        <v>23</v>
      </c>
      <c r="C314" s="4" t="str">
        <f>LOOKUP(Дети!$B314,Команды!$A$4:$A$30,Команды!$B$4:$B$30)</f>
        <v>Курская область</v>
      </c>
      <c r="D314" t="s">
        <v>499</v>
      </c>
      <c r="E314" s="1">
        <v>35309</v>
      </c>
      <c r="F314">
        <v>0</v>
      </c>
      <c r="G314">
        <v>0</v>
      </c>
      <c r="H314" s="3">
        <v>0</v>
      </c>
      <c r="I314" s="3">
        <v>0</v>
      </c>
      <c r="J314" s="3">
        <v>0</v>
      </c>
      <c r="K314" s="3">
        <v>0</v>
      </c>
      <c r="L314" s="3">
        <v>0</v>
      </c>
      <c r="M314" s="3">
        <v>0</v>
      </c>
      <c r="N314" s="3">
        <v>0</v>
      </c>
      <c r="O314" s="3">
        <v>0</v>
      </c>
      <c r="P314" s="3">
        <v>0</v>
      </c>
      <c r="Q314" s="3">
        <v>0</v>
      </c>
      <c r="R314" s="3">
        <v>0</v>
      </c>
      <c r="S314" s="3">
        <v>0</v>
      </c>
    </row>
    <row r="315" spans="1:19" ht="15">
      <c r="A315">
        <v>464</v>
      </c>
      <c r="B315">
        <v>24</v>
      </c>
      <c r="C315" s="4" t="str">
        <f>LOOKUP(Дети!$B315,Команды!$A$4:$A$30,Команды!$B$4:$B$30)</f>
        <v>Клуб "Русич" ОМСН КМ ГУВД по М.О.</v>
      </c>
      <c r="D315" t="s">
        <v>229</v>
      </c>
      <c r="E315" s="1">
        <v>35274</v>
      </c>
      <c r="F315">
        <v>42</v>
      </c>
      <c r="G315">
        <v>165</v>
      </c>
      <c r="H315" s="3">
        <v>0</v>
      </c>
      <c r="I315" s="3">
        <v>0</v>
      </c>
      <c r="J315" s="3">
        <v>0</v>
      </c>
      <c r="K315" s="3">
        <v>0</v>
      </c>
      <c r="L315" s="3">
        <v>0</v>
      </c>
      <c r="M315" s="3">
        <v>1</v>
      </c>
      <c r="N315" s="3">
        <v>0</v>
      </c>
      <c r="O315" s="3">
        <v>0</v>
      </c>
      <c r="P315" s="3">
        <v>0</v>
      </c>
      <c r="Q315" s="3">
        <v>0</v>
      </c>
      <c r="R315" s="3">
        <v>1</v>
      </c>
      <c r="S315" s="3">
        <v>0</v>
      </c>
    </row>
    <row r="316" spans="1:19" ht="15">
      <c r="A316">
        <v>473</v>
      </c>
      <c r="B316">
        <v>24</v>
      </c>
      <c r="C316" s="4" t="str">
        <f>LOOKUP(Дети!$B316,Команды!$A$4:$A$30,Команды!$B$4:$B$30)</f>
        <v>Клуб "Русич" ОМСН КМ ГУВД по М.О.</v>
      </c>
      <c r="D316" t="s">
        <v>238</v>
      </c>
      <c r="E316" s="1">
        <v>35085</v>
      </c>
      <c r="F316">
        <v>44</v>
      </c>
      <c r="G316">
        <v>135</v>
      </c>
      <c r="H316" s="3">
        <v>1</v>
      </c>
      <c r="I316" s="3">
        <v>0</v>
      </c>
      <c r="J316" s="3">
        <v>1</v>
      </c>
      <c r="K316" s="3">
        <v>0</v>
      </c>
      <c r="L316" s="3">
        <v>0</v>
      </c>
      <c r="M316" s="3">
        <v>0</v>
      </c>
      <c r="N316" s="3">
        <v>0</v>
      </c>
      <c r="O316" s="3">
        <v>0</v>
      </c>
      <c r="P316" s="3">
        <v>0</v>
      </c>
      <c r="Q316" s="3">
        <v>0</v>
      </c>
      <c r="R316" s="3">
        <v>1</v>
      </c>
      <c r="S316" s="3">
        <v>0</v>
      </c>
    </row>
    <row r="317" spans="1:19" ht="15">
      <c r="A317">
        <v>479</v>
      </c>
      <c r="B317">
        <v>24</v>
      </c>
      <c r="C317" s="4" t="str">
        <f>LOOKUP(Дети!$B317,Команды!$A$4:$A$30,Команды!$B$4:$B$30)</f>
        <v>Клуб "Русич" ОМСН КМ ГУВД по М.О.</v>
      </c>
      <c r="D317" t="s">
        <v>243</v>
      </c>
      <c r="E317" s="1">
        <v>35728</v>
      </c>
      <c r="F317">
        <v>46</v>
      </c>
      <c r="G317">
        <v>160</v>
      </c>
      <c r="H317" s="3">
        <v>0</v>
      </c>
      <c r="I317" s="3">
        <v>0</v>
      </c>
      <c r="J317" s="3">
        <v>0</v>
      </c>
      <c r="K317" s="3">
        <v>0</v>
      </c>
      <c r="L317" s="3">
        <v>0</v>
      </c>
      <c r="M317" s="3">
        <v>1</v>
      </c>
      <c r="N317" s="3">
        <v>0</v>
      </c>
      <c r="O317" s="3">
        <v>0</v>
      </c>
      <c r="P317" s="3">
        <v>0</v>
      </c>
      <c r="Q317" s="3">
        <v>0</v>
      </c>
      <c r="R317" s="3">
        <v>0</v>
      </c>
      <c r="S317" s="3">
        <v>0</v>
      </c>
    </row>
    <row r="318" spans="1:19" ht="15">
      <c r="A318">
        <v>477</v>
      </c>
      <c r="B318">
        <v>24</v>
      </c>
      <c r="C318" s="4" t="str">
        <f>LOOKUP(Дети!$B318,Команды!$A$4:$A$30,Команды!$B$4:$B$30)</f>
        <v>Клуб "Русич" ОМСН КМ ГУВД по М.О.</v>
      </c>
      <c r="D318" t="s">
        <v>241</v>
      </c>
      <c r="E318" s="1">
        <v>35680</v>
      </c>
      <c r="F318">
        <v>46</v>
      </c>
      <c r="G318">
        <v>155</v>
      </c>
      <c r="H318" s="3">
        <v>0</v>
      </c>
      <c r="I318" s="3">
        <v>0</v>
      </c>
      <c r="J318" s="3">
        <v>0</v>
      </c>
      <c r="K318" s="3">
        <v>0</v>
      </c>
      <c r="L318" s="3">
        <v>0</v>
      </c>
      <c r="M318" s="3">
        <v>0</v>
      </c>
      <c r="N318" s="3">
        <v>0</v>
      </c>
      <c r="O318" s="3">
        <v>0</v>
      </c>
      <c r="P318" s="3">
        <v>0</v>
      </c>
      <c r="Q318" s="3">
        <v>0</v>
      </c>
      <c r="R318" s="3">
        <v>0</v>
      </c>
      <c r="S318" s="3">
        <v>0</v>
      </c>
    </row>
    <row r="319" spans="1:19" ht="15">
      <c r="A319">
        <v>468</v>
      </c>
      <c r="B319">
        <v>24</v>
      </c>
      <c r="C319" s="4" t="str">
        <f>LOOKUP(Дети!$B319,Команды!$A$4:$A$30,Команды!$B$4:$B$30)</f>
        <v>Клуб "Русич" ОМСН КМ ГУВД по М.О.</v>
      </c>
      <c r="D319" t="s">
        <v>233</v>
      </c>
      <c r="E319" s="1">
        <v>35129</v>
      </c>
      <c r="F319">
        <v>42</v>
      </c>
      <c r="G319">
        <v>165</v>
      </c>
      <c r="H319" s="3">
        <v>1</v>
      </c>
      <c r="I319" s="3">
        <v>0</v>
      </c>
      <c r="J319" s="3">
        <v>0</v>
      </c>
      <c r="K319" s="3">
        <v>0</v>
      </c>
      <c r="L319" s="3">
        <v>1</v>
      </c>
      <c r="M319" s="3">
        <v>0</v>
      </c>
      <c r="N319" s="3">
        <v>0</v>
      </c>
      <c r="O319" s="3">
        <v>0</v>
      </c>
      <c r="P319" s="3">
        <v>0</v>
      </c>
      <c r="Q319" s="3">
        <v>1</v>
      </c>
      <c r="R319" s="3">
        <v>0</v>
      </c>
      <c r="S319" s="3">
        <v>0</v>
      </c>
    </row>
    <row r="320" spans="1:19" ht="15">
      <c r="A320">
        <v>467</v>
      </c>
      <c r="B320">
        <v>24</v>
      </c>
      <c r="C320" s="4" t="str">
        <f>LOOKUP(Дети!$B320,Команды!$A$4:$A$30,Команды!$B$4:$B$30)</f>
        <v>Клуб "Русич" ОМСН КМ ГУВД по М.О.</v>
      </c>
      <c r="D320" t="s">
        <v>232</v>
      </c>
      <c r="E320" s="1">
        <v>35375</v>
      </c>
      <c r="F320">
        <v>42</v>
      </c>
      <c r="G320">
        <v>130</v>
      </c>
      <c r="H320" s="3">
        <v>0</v>
      </c>
      <c r="I320" s="3">
        <v>0</v>
      </c>
      <c r="J320" s="3">
        <v>0</v>
      </c>
      <c r="K320" s="3">
        <v>0</v>
      </c>
      <c r="L320" s="3">
        <v>1</v>
      </c>
      <c r="M320" s="3">
        <v>1</v>
      </c>
      <c r="N320" s="3">
        <v>1</v>
      </c>
      <c r="O320" s="3">
        <v>0</v>
      </c>
      <c r="P320" s="3">
        <v>0</v>
      </c>
      <c r="Q320" s="3">
        <v>0</v>
      </c>
      <c r="R320" s="3">
        <v>0</v>
      </c>
      <c r="S320" s="3">
        <v>0</v>
      </c>
    </row>
    <row r="321" spans="1:19" ht="15">
      <c r="A321">
        <v>471</v>
      </c>
      <c r="B321">
        <v>24</v>
      </c>
      <c r="C321" s="4" t="str">
        <f>LOOKUP(Дети!$B321,Команды!$A$4:$A$30,Команды!$B$4:$B$30)</f>
        <v>Клуб "Русич" ОМСН КМ ГУВД по М.О.</v>
      </c>
      <c r="D321" t="s">
        <v>236</v>
      </c>
      <c r="E321" s="1">
        <v>35458</v>
      </c>
      <c r="F321">
        <v>46</v>
      </c>
      <c r="G321">
        <v>170</v>
      </c>
      <c r="H321" s="3">
        <v>0</v>
      </c>
      <c r="I321" s="3">
        <v>1</v>
      </c>
      <c r="J321" s="3">
        <v>0</v>
      </c>
      <c r="K321" s="3">
        <v>0</v>
      </c>
      <c r="L321" s="3">
        <v>0</v>
      </c>
      <c r="M321" s="3">
        <v>0</v>
      </c>
      <c r="N321" s="3">
        <v>0</v>
      </c>
      <c r="O321" s="3">
        <v>0</v>
      </c>
      <c r="P321" s="3">
        <v>0</v>
      </c>
      <c r="Q321" s="3">
        <v>0</v>
      </c>
      <c r="R321" s="3">
        <v>0</v>
      </c>
      <c r="S321" s="3">
        <v>0</v>
      </c>
    </row>
    <row r="322" spans="1:19" ht="15">
      <c r="A322">
        <v>463</v>
      </c>
      <c r="B322">
        <v>24</v>
      </c>
      <c r="C322" s="4" t="str">
        <f>LOOKUP(Дети!$B322,Команды!$A$4:$A$30,Команды!$B$4:$B$30)</f>
        <v>Клуб "Русич" ОМСН КМ ГУВД по М.О.</v>
      </c>
      <c r="D322" t="s">
        <v>228</v>
      </c>
      <c r="E322" s="1">
        <v>35111</v>
      </c>
      <c r="F322">
        <v>48</v>
      </c>
      <c r="G322">
        <v>180</v>
      </c>
      <c r="H322" s="3">
        <v>0</v>
      </c>
      <c r="I322" s="3">
        <v>0</v>
      </c>
      <c r="J322" s="3">
        <v>0</v>
      </c>
      <c r="K322" s="3">
        <v>0</v>
      </c>
      <c r="L322" s="3">
        <v>0</v>
      </c>
      <c r="M322" s="3">
        <v>0</v>
      </c>
      <c r="N322" s="3">
        <v>0</v>
      </c>
      <c r="O322" s="3">
        <v>1</v>
      </c>
      <c r="P322" s="3">
        <v>0</v>
      </c>
      <c r="Q322" s="3">
        <v>0</v>
      </c>
      <c r="R322" s="3">
        <v>0</v>
      </c>
      <c r="S322" s="3">
        <v>0</v>
      </c>
    </row>
    <row r="323" spans="1:19" ht="15">
      <c r="A323">
        <v>478</v>
      </c>
      <c r="B323">
        <v>24</v>
      </c>
      <c r="C323" s="4" t="str">
        <f>LOOKUP(Дети!$B323,Команды!$A$4:$A$30,Команды!$B$4:$B$30)</f>
        <v>Клуб "Русич" ОМСН КМ ГУВД по М.О.</v>
      </c>
      <c r="D323" t="s">
        <v>242</v>
      </c>
      <c r="E323" s="1">
        <v>35779</v>
      </c>
      <c r="F323">
        <v>44</v>
      </c>
      <c r="G323">
        <v>160</v>
      </c>
      <c r="H323" s="3">
        <v>0</v>
      </c>
      <c r="I323" s="3">
        <v>0</v>
      </c>
      <c r="J323" s="3">
        <v>0</v>
      </c>
      <c r="K323" s="3">
        <v>0</v>
      </c>
      <c r="L323" s="3">
        <v>0</v>
      </c>
      <c r="M323" s="3">
        <v>0</v>
      </c>
      <c r="N323" s="3">
        <v>0</v>
      </c>
      <c r="O323" s="3">
        <v>0</v>
      </c>
      <c r="P323" s="3">
        <v>0</v>
      </c>
      <c r="Q323" s="3">
        <v>0</v>
      </c>
      <c r="R323" s="3">
        <v>0</v>
      </c>
      <c r="S323" s="3">
        <v>0</v>
      </c>
    </row>
    <row r="324" spans="1:19" ht="15">
      <c r="A324">
        <v>476</v>
      </c>
      <c r="B324">
        <v>24</v>
      </c>
      <c r="C324" s="4" t="str">
        <f>LOOKUP(Дети!$B324,Команды!$A$4:$A$30,Команды!$B$4:$B$30)</f>
        <v>Клуб "Русич" ОМСН КМ ГУВД по М.О.</v>
      </c>
      <c r="D324" t="s">
        <v>240</v>
      </c>
      <c r="E324" s="1">
        <v>35544</v>
      </c>
      <c r="F324">
        <v>46</v>
      </c>
      <c r="G324">
        <v>165</v>
      </c>
      <c r="H324" s="3">
        <v>0</v>
      </c>
      <c r="I324" s="3">
        <v>0</v>
      </c>
      <c r="J324" s="3">
        <v>0</v>
      </c>
      <c r="K324" s="3">
        <v>0</v>
      </c>
      <c r="L324" s="3">
        <v>0</v>
      </c>
      <c r="M324" s="3">
        <v>1</v>
      </c>
      <c r="N324" s="3">
        <v>0</v>
      </c>
      <c r="O324" s="3">
        <v>0</v>
      </c>
      <c r="P324" s="3">
        <v>0</v>
      </c>
      <c r="Q324" s="3">
        <v>0</v>
      </c>
      <c r="R324" s="3">
        <v>0</v>
      </c>
      <c r="S324" s="3">
        <v>0</v>
      </c>
    </row>
    <row r="325" spans="1:19" ht="15">
      <c r="A325">
        <v>465</v>
      </c>
      <c r="B325">
        <v>24</v>
      </c>
      <c r="C325" s="4" t="str">
        <f>LOOKUP(Дети!$B325,Команды!$A$4:$A$30,Команды!$B$4:$B$30)</f>
        <v>Клуб "Русич" ОМСН КМ ГУВД по М.О.</v>
      </c>
      <c r="D325" t="s">
        <v>230</v>
      </c>
      <c r="E325" s="1">
        <v>35157</v>
      </c>
      <c r="F325">
        <v>42</v>
      </c>
      <c r="G325">
        <v>160</v>
      </c>
      <c r="H325" s="3">
        <v>0</v>
      </c>
      <c r="I325" s="3">
        <v>0</v>
      </c>
      <c r="J325" s="3">
        <v>0</v>
      </c>
      <c r="K325" s="3">
        <v>0</v>
      </c>
      <c r="L325" s="3">
        <v>0</v>
      </c>
      <c r="M325" s="3">
        <v>0</v>
      </c>
      <c r="N325" s="3">
        <v>0</v>
      </c>
      <c r="O325" s="3">
        <v>0</v>
      </c>
      <c r="P325" s="3">
        <v>0</v>
      </c>
      <c r="Q325" s="3">
        <v>0</v>
      </c>
      <c r="R325" s="3">
        <v>0</v>
      </c>
      <c r="S325" s="3">
        <v>0</v>
      </c>
    </row>
    <row r="326" spans="1:19" ht="15">
      <c r="A326">
        <v>472</v>
      </c>
      <c r="B326">
        <v>24</v>
      </c>
      <c r="C326" s="4" t="str">
        <f>LOOKUP(Дети!$B326,Команды!$A$4:$A$30,Команды!$B$4:$B$30)</f>
        <v>Клуб "Русич" ОМСН КМ ГУВД по М.О.</v>
      </c>
      <c r="D326" t="s">
        <v>237</v>
      </c>
      <c r="E326" s="1">
        <v>35319</v>
      </c>
      <c r="F326">
        <v>46</v>
      </c>
      <c r="G326">
        <v>165</v>
      </c>
      <c r="H326" s="3">
        <v>0</v>
      </c>
      <c r="I326" s="3">
        <v>0</v>
      </c>
      <c r="J326" s="3">
        <v>0</v>
      </c>
      <c r="K326" s="3">
        <v>0</v>
      </c>
      <c r="L326" s="3">
        <v>0</v>
      </c>
      <c r="M326" s="3">
        <v>0</v>
      </c>
      <c r="N326" s="3">
        <v>0</v>
      </c>
      <c r="O326" s="3">
        <v>0</v>
      </c>
      <c r="P326" s="3">
        <v>0</v>
      </c>
      <c r="Q326" s="3">
        <v>0</v>
      </c>
      <c r="R326" s="3">
        <v>0</v>
      </c>
      <c r="S326" s="3">
        <v>0</v>
      </c>
    </row>
    <row r="327" spans="1:19" ht="15">
      <c r="A327">
        <v>474</v>
      </c>
      <c r="B327">
        <v>24</v>
      </c>
      <c r="C327" s="4" t="str">
        <f>LOOKUP(Дети!$B327,Команды!$A$4:$A$30,Команды!$B$4:$B$30)</f>
        <v>Клуб "Русич" ОМСН КМ ГУВД по М.О.</v>
      </c>
      <c r="D327" t="s">
        <v>239</v>
      </c>
      <c r="E327" s="1">
        <v>35584</v>
      </c>
      <c r="F327">
        <v>46</v>
      </c>
      <c r="G327">
        <v>165</v>
      </c>
      <c r="H327" s="3">
        <v>0</v>
      </c>
      <c r="I327" s="3">
        <v>0</v>
      </c>
      <c r="J327" s="3">
        <v>0</v>
      </c>
      <c r="K327" s="3">
        <v>0</v>
      </c>
      <c r="L327" s="3">
        <v>0</v>
      </c>
      <c r="M327" s="3">
        <v>0</v>
      </c>
      <c r="N327" s="3">
        <v>0</v>
      </c>
      <c r="O327" s="3">
        <v>0</v>
      </c>
      <c r="P327" s="3">
        <v>0</v>
      </c>
      <c r="Q327" s="3">
        <v>0</v>
      </c>
      <c r="R327" s="3">
        <v>0</v>
      </c>
      <c r="S327" s="3">
        <v>0</v>
      </c>
    </row>
    <row r="328" spans="1:19" ht="15">
      <c r="A328">
        <v>466</v>
      </c>
      <c r="B328">
        <v>24</v>
      </c>
      <c r="C328" s="4" t="str">
        <f>LOOKUP(Дети!$B328,Команды!$A$4:$A$30,Команды!$B$4:$B$30)</f>
        <v>Клуб "Русич" ОМСН КМ ГУВД по М.О.</v>
      </c>
      <c r="D328" t="s">
        <v>231</v>
      </c>
      <c r="E328" s="1">
        <v>35081</v>
      </c>
      <c r="F328">
        <v>44</v>
      </c>
      <c r="G328">
        <v>170</v>
      </c>
      <c r="H328" s="3">
        <v>0</v>
      </c>
      <c r="I328" s="3">
        <v>0</v>
      </c>
      <c r="J328" s="3">
        <v>0</v>
      </c>
      <c r="K328" s="3">
        <v>1</v>
      </c>
      <c r="L328" s="3">
        <v>0</v>
      </c>
      <c r="M328" s="3">
        <v>0</v>
      </c>
      <c r="N328" s="3">
        <v>0</v>
      </c>
      <c r="O328" s="3">
        <v>0</v>
      </c>
      <c r="P328" s="3">
        <v>0</v>
      </c>
      <c r="Q328" s="3">
        <v>0</v>
      </c>
      <c r="R328" s="3">
        <v>0</v>
      </c>
      <c r="S328" s="3">
        <v>0</v>
      </c>
    </row>
    <row r="329" spans="1:19" ht="15">
      <c r="A329">
        <v>461</v>
      </c>
      <c r="B329">
        <v>24</v>
      </c>
      <c r="C329" s="4" t="str">
        <f>LOOKUP(Дети!$B329,Команды!$A$4:$A$30,Команды!$B$4:$B$30)</f>
        <v>Клуб "Русич" ОМСН КМ ГУВД по М.О.</v>
      </c>
      <c r="D329" t="s">
        <v>226</v>
      </c>
      <c r="E329" s="1">
        <v>35272</v>
      </c>
      <c r="F329">
        <v>42</v>
      </c>
      <c r="G329">
        <v>150</v>
      </c>
      <c r="H329" s="3">
        <v>0</v>
      </c>
      <c r="I329" s="3">
        <v>1</v>
      </c>
      <c r="J329" s="3">
        <v>0</v>
      </c>
      <c r="K329" s="3">
        <v>0</v>
      </c>
      <c r="L329" s="3">
        <v>0</v>
      </c>
      <c r="M329" s="3">
        <v>0</v>
      </c>
      <c r="N329" s="3">
        <v>0</v>
      </c>
      <c r="O329" s="3">
        <v>1</v>
      </c>
      <c r="P329" s="3">
        <v>1</v>
      </c>
      <c r="Q329" s="3">
        <v>0</v>
      </c>
      <c r="R329" s="3">
        <v>0</v>
      </c>
      <c r="S329" s="3">
        <v>0</v>
      </c>
    </row>
    <row r="330" spans="1:19" ht="15">
      <c r="A330">
        <v>462</v>
      </c>
      <c r="B330">
        <v>24</v>
      </c>
      <c r="C330" s="4" t="str">
        <f>LOOKUP(Дети!$B330,Команды!$A$4:$A$30,Команды!$B$4:$B$30)</f>
        <v>Клуб "Русич" ОМСН КМ ГУВД по М.О.</v>
      </c>
      <c r="D330" t="s">
        <v>227</v>
      </c>
      <c r="E330" s="1">
        <v>35751</v>
      </c>
      <c r="F330">
        <v>42</v>
      </c>
      <c r="G330">
        <v>150</v>
      </c>
      <c r="H330" s="3">
        <v>0</v>
      </c>
      <c r="I330" s="3">
        <v>0</v>
      </c>
      <c r="J330" s="3">
        <v>0</v>
      </c>
      <c r="K330" s="3">
        <v>0</v>
      </c>
      <c r="L330" s="3">
        <v>0</v>
      </c>
      <c r="M330" s="3">
        <v>0</v>
      </c>
      <c r="N330" s="3">
        <v>0</v>
      </c>
      <c r="O330" s="3">
        <v>0</v>
      </c>
      <c r="P330" s="3">
        <v>0</v>
      </c>
      <c r="Q330" s="3">
        <v>0</v>
      </c>
      <c r="R330" s="3">
        <v>0</v>
      </c>
      <c r="S330" s="3">
        <v>0</v>
      </c>
    </row>
    <row r="331" spans="1:19" ht="15">
      <c r="A331">
        <v>470</v>
      </c>
      <c r="B331">
        <v>24</v>
      </c>
      <c r="C331" s="4" t="str">
        <f>LOOKUP(Дети!$B331,Команды!$A$4:$A$30,Команды!$B$4:$B$30)</f>
        <v>Клуб "Русич" ОМСН КМ ГУВД по М.О.</v>
      </c>
      <c r="D331" t="s">
        <v>235</v>
      </c>
      <c r="E331" s="1">
        <v>36435</v>
      </c>
      <c r="F331">
        <v>42</v>
      </c>
      <c r="G331">
        <v>150</v>
      </c>
      <c r="H331" s="3">
        <v>0</v>
      </c>
      <c r="I331" s="3">
        <v>0</v>
      </c>
      <c r="J331" s="3">
        <v>0</v>
      </c>
      <c r="K331" s="3">
        <v>0</v>
      </c>
      <c r="L331" s="3">
        <v>0</v>
      </c>
      <c r="M331" s="3">
        <v>0</v>
      </c>
      <c r="N331" s="3">
        <v>0</v>
      </c>
      <c r="O331" s="3">
        <v>0</v>
      </c>
      <c r="P331" s="3">
        <v>0</v>
      </c>
      <c r="Q331" s="3">
        <v>0</v>
      </c>
      <c r="R331" s="3">
        <v>0</v>
      </c>
      <c r="S331" s="3">
        <v>0</v>
      </c>
    </row>
    <row r="332" spans="1:19" ht="15">
      <c r="A332">
        <v>469</v>
      </c>
      <c r="B332">
        <v>24</v>
      </c>
      <c r="C332" s="4" t="str">
        <f>LOOKUP(Дети!$B332,Команды!$A$4:$A$30,Команды!$B$4:$B$30)</f>
        <v>Клуб "Русич" ОМСН КМ ГУВД по М.О.</v>
      </c>
      <c r="D332" t="s">
        <v>234</v>
      </c>
      <c r="E332" s="1">
        <v>35908</v>
      </c>
      <c r="F332">
        <v>42</v>
      </c>
      <c r="G332">
        <v>150</v>
      </c>
      <c r="H332" s="3">
        <v>0</v>
      </c>
      <c r="I332" s="3">
        <v>0</v>
      </c>
      <c r="J332" s="3">
        <v>0</v>
      </c>
      <c r="K332" s="3">
        <v>0</v>
      </c>
      <c r="L332" s="3">
        <v>0</v>
      </c>
      <c r="M332" s="3">
        <v>0</v>
      </c>
      <c r="N332" s="3">
        <v>0</v>
      </c>
      <c r="O332" s="3">
        <v>0</v>
      </c>
      <c r="P332" s="3">
        <v>0</v>
      </c>
      <c r="Q332" s="3">
        <v>0</v>
      </c>
      <c r="R332" s="3">
        <v>0</v>
      </c>
      <c r="S332" s="3">
        <v>0</v>
      </c>
    </row>
    <row r="333" spans="1:19" ht="15">
      <c r="A333">
        <v>475</v>
      </c>
      <c r="B333">
        <v>24</v>
      </c>
      <c r="C333" s="4" t="str">
        <f>LOOKUP(Дети!$B333,Команды!$A$4:$A$30,Команды!$B$4:$B$30)</f>
        <v>Клуб "Русич" ОМСН КМ ГУВД по М.О.</v>
      </c>
      <c r="D333" t="s">
        <v>486</v>
      </c>
      <c r="E333" s="1">
        <v>36237</v>
      </c>
      <c r="F333">
        <v>44</v>
      </c>
      <c r="G333">
        <v>160</v>
      </c>
      <c r="H333" s="3">
        <v>0</v>
      </c>
      <c r="I333" s="3">
        <v>0</v>
      </c>
      <c r="J333" s="3">
        <v>0</v>
      </c>
      <c r="K333" s="3">
        <v>0</v>
      </c>
      <c r="L333" s="3">
        <v>0</v>
      </c>
      <c r="M333" s="3">
        <v>0</v>
      </c>
      <c r="N333" s="3">
        <v>0</v>
      </c>
      <c r="O333" s="3">
        <v>0</v>
      </c>
      <c r="P333" s="3">
        <v>0</v>
      </c>
      <c r="Q333" s="3">
        <v>0</v>
      </c>
      <c r="R333" s="3">
        <v>0</v>
      </c>
      <c r="S333" s="3">
        <v>0</v>
      </c>
    </row>
    <row r="334" spans="1:19" ht="15">
      <c r="A334">
        <v>480</v>
      </c>
      <c r="B334">
        <v>24</v>
      </c>
      <c r="C334" s="4" t="str">
        <f>LOOKUP(Дети!$B334,Команды!$A$4:$A$30,Команды!$B$4:$B$30)</f>
        <v>Клуб "Русич" ОМСН КМ ГУВД по М.О.</v>
      </c>
      <c r="D334" t="s">
        <v>244</v>
      </c>
      <c r="E334" s="1">
        <v>35436</v>
      </c>
      <c r="F334">
        <v>46</v>
      </c>
      <c r="G334">
        <v>170</v>
      </c>
      <c r="H334" s="3">
        <v>0</v>
      </c>
      <c r="I334" s="3">
        <v>0</v>
      </c>
      <c r="J334" s="3">
        <v>0</v>
      </c>
      <c r="K334" s="3">
        <v>1</v>
      </c>
      <c r="L334" s="3">
        <v>0</v>
      </c>
      <c r="M334" s="3">
        <v>0</v>
      </c>
      <c r="N334" s="3">
        <v>1</v>
      </c>
      <c r="O334" s="3">
        <v>0</v>
      </c>
      <c r="P334" s="3">
        <v>0</v>
      </c>
      <c r="Q334" s="3">
        <v>0</v>
      </c>
      <c r="R334" s="3">
        <v>0</v>
      </c>
      <c r="S334" s="3">
        <v>1</v>
      </c>
    </row>
    <row r="335" spans="1:19" ht="15">
      <c r="A335">
        <v>497</v>
      </c>
      <c r="B335">
        <v>25</v>
      </c>
      <c r="C335" s="4" t="str">
        <f>LOOKUP(Дети!$B335,Команды!$A$4:$A$30,Команды!$B$4:$B$30)</f>
        <v>Воронежская область</v>
      </c>
      <c r="D335" s="33" t="s">
        <v>593</v>
      </c>
      <c r="E335" s="1">
        <v>35389</v>
      </c>
      <c r="F335">
        <v>44</v>
      </c>
      <c r="G335">
        <v>175</v>
      </c>
      <c r="H335" s="3">
        <v>0</v>
      </c>
      <c r="I335" s="3">
        <v>0</v>
      </c>
      <c r="J335" s="3">
        <v>0</v>
      </c>
      <c r="K335" s="3">
        <v>0</v>
      </c>
      <c r="L335" s="3">
        <v>0</v>
      </c>
      <c r="M335" s="3">
        <v>0</v>
      </c>
      <c r="N335" s="3">
        <v>0</v>
      </c>
      <c r="O335" s="3">
        <v>0</v>
      </c>
      <c r="P335" s="3">
        <v>0</v>
      </c>
      <c r="Q335" s="3">
        <v>1</v>
      </c>
      <c r="R335" s="3">
        <v>0</v>
      </c>
      <c r="S335" s="3">
        <v>0</v>
      </c>
    </row>
    <row r="336" spans="1:19" ht="15">
      <c r="A336">
        <v>481</v>
      </c>
      <c r="B336">
        <v>25</v>
      </c>
      <c r="C336" s="4" t="str">
        <f>LOOKUP(Дети!$B336,Команды!$A$4:$A$30,Команды!$B$4:$B$30)</f>
        <v>Воронежская область</v>
      </c>
      <c r="D336" t="s">
        <v>594</v>
      </c>
      <c r="E336" s="1">
        <v>35178</v>
      </c>
      <c r="F336">
        <v>48</v>
      </c>
      <c r="G336">
        <v>180</v>
      </c>
      <c r="H336" s="3">
        <v>0</v>
      </c>
      <c r="I336" s="3">
        <v>0</v>
      </c>
      <c r="J336" s="3">
        <v>0</v>
      </c>
      <c r="K336" s="3">
        <v>0</v>
      </c>
      <c r="L336" s="3">
        <v>0</v>
      </c>
      <c r="M336" s="3">
        <v>1</v>
      </c>
      <c r="N336" s="3">
        <v>0</v>
      </c>
      <c r="O336" s="3">
        <v>0</v>
      </c>
      <c r="P336" s="3">
        <v>0</v>
      </c>
      <c r="Q336" s="3">
        <v>0</v>
      </c>
      <c r="R336" s="3">
        <v>0</v>
      </c>
      <c r="S336" s="3">
        <v>1</v>
      </c>
    </row>
    <row r="337" spans="1:19" ht="15">
      <c r="A337">
        <v>492</v>
      </c>
      <c r="B337">
        <v>25</v>
      </c>
      <c r="C337" s="4" t="str">
        <f>LOOKUP(Дети!$B337,Команды!$A$4:$A$30,Команды!$B$4:$B$30)</f>
        <v>Воронежская область</v>
      </c>
      <c r="D337" t="s">
        <v>595</v>
      </c>
      <c r="E337" s="1">
        <v>35220</v>
      </c>
      <c r="F337">
        <v>44</v>
      </c>
      <c r="G337">
        <v>170</v>
      </c>
      <c r="H337" s="3">
        <v>0</v>
      </c>
      <c r="I337" s="3">
        <v>0</v>
      </c>
      <c r="J337" s="3">
        <v>0</v>
      </c>
      <c r="K337" s="3">
        <v>1</v>
      </c>
      <c r="L337" s="3">
        <v>0</v>
      </c>
      <c r="M337" s="3">
        <v>0</v>
      </c>
      <c r="N337" s="3">
        <v>0</v>
      </c>
      <c r="O337" s="3">
        <v>0</v>
      </c>
      <c r="P337" s="3">
        <v>0</v>
      </c>
      <c r="Q337" s="3">
        <v>0</v>
      </c>
      <c r="R337" s="3">
        <v>1</v>
      </c>
      <c r="S337" s="3">
        <v>0</v>
      </c>
    </row>
    <row r="338" spans="1:19" ht="15">
      <c r="A338">
        <v>498</v>
      </c>
      <c r="B338">
        <v>25</v>
      </c>
      <c r="C338" s="4" t="str">
        <f>LOOKUP(Дети!$B338,Команды!$A$4:$A$30,Команды!$B$4:$B$30)</f>
        <v>Воронежская область</v>
      </c>
      <c r="D338" t="s">
        <v>596</v>
      </c>
      <c r="E338" s="1">
        <v>35536</v>
      </c>
      <c r="F338">
        <v>38</v>
      </c>
      <c r="G338">
        <v>155</v>
      </c>
      <c r="H338" s="3">
        <v>0</v>
      </c>
      <c r="I338" s="3">
        <v>0</v>
      </c>
      <c r="J338" s="3">
        <v>0</v>
      </c>
      <c r="K338" s="3">
        <v>0</v>
      </c>
      <c r="L338" s="3">
        <v>0</v>
      </c>
      <c r="M338" s="3">
        <v>0</v>
      </c>
      <c r="N338" s="3">
        <v>0</v>
      </c>
      <c r="O338" s="3">
        <v>0</v>
      </c>
      <c r="P338" s="3">
        <v>0</v>
      </c>
      <c r="Q338" s="3">
        <v>0</v>
      </c>
      <c r="R338" s="3">
        <v>0</v>
      </c>
      <c r="S338" s="3">
        <v>0</v>
      </c>
    </row>
    <row r="339" spans="1:19" ht="15">
      <c r="A339">
        <v>484</v>
      </c>
      <c r="B339">
        <v>25</v>
      </c>
      <c r="C339" s="4" t="str">
        <f>LOOKUP(Дети!$B339,Команды!$A$4:$A$30,Команды!$B$4:$B$30)</f>
        <v>Воронежская область</v>
      </c>
      <c r="D339" t="s">
        <v>500</v>
      </c>
      <c r="E339" s="1">
        <v>35705</v>
      </c>
      <c r="F339">
        <v>42</v>
      </c>
      <c r="G339">
        <v>175</v>
      </c>
      <c r="H339" s="3">
        <v>0</v>
      </c>
      <c r="I339" s="3">
        <v>0</v>
      </c>
      <c r="J339" s="3">
        <v>0</v>
      </c>
      <c r="K339" s="3">
        <v>0</v>
      </c>
      <c r="L339" s="3">
        <v>1</v>
      </c>
      <c r="M339" s="3">
        <v>0</v>
      </c>
      <c r="N339" s="3">
        <v>0</v>
      </c>
      <c r="O339" s="3">
        <v>0</v>
      </c>
      <c r="P339" s="3">
        <v>0</v>
      </c>
      <c r="Q339" s="3">
        <v>0</v>
      </c>
      <c r="R339" s="3">
        <v>0</v>
      </c>
      <c r="S339" s="3">
        <v>0</v>
      </c>
    </row>
    <row r="340" spans="1:19" ht="15">
      <c r="A340">
        <v>491</v>
      </c>
      <c r="B340">
        <v>25</v>
      </c>
      <c r="C340" s="4" t="str">
        <f>LOOKUP(Дети!$B340,Команды!$A$4:$A$30,Команды!$B$4:$B$30)</f>
        <v>Воронежская область</v>
      </c>
      <c r="D340" t="s">
        <v>597</v>
      </c>
      <c r="E340" s="1">
        <v>35292</v>
      </c>
      <c r="F340">
        <v>42</v>
      </c>
      <c r="G340">
        <v>160</v>
      </c>
      <c r="H340" s="3">
        <v>0</v>
      </c>
      <c r="I340" s="3">
        <v>0</v>
      </c>
      <c r="J340" s="3">
        <v>0</v>
      </c>
      <c r="K340" s="3">
        <v>0</v>
      </c>
      <c r="L340" s="3">
        <v>0</v>
      </c>
      <c r="M340" s="3">
        <v>0</v>
      </c>
      <c r="N340" s="3">
        <v>1</v>
      </c>
      <c r="O340" s="3">
        <v>0</v>
      </c>
      <c r="P340" s="3">
        <v>0</v>
      </c>
      <c r="Q340" s="3">
        <v>0</v>
      </c>
      <c r="R340" s="3">
        <v>0</v>
      </c>
      <c r="S340" s="3">
        <v>0</v>
      </c>
    </row>
    <row r="341" spans="1:19" ht="15">
      <c r="A341">
        <v>496</v>
      </c>
      <c r="B341">
        <v>25</v>
      </c>
      <c r="C341" s="4" t="str">
        <f>LOOKUP(Дети!$B341,Команды!$A$4:$A$30,Команды!$B$4:$B$30)</f>
        <v>Воронежская область</v>
      </c>
      <c r="D341" t="s">
        <v>598</v>
      </c>
      <c r="E341" s="1">
        <v>35265</v>
      </c>
      <c r="F341">
        <v>42</v>
      </c>
      <c r="G341">
        <v>160</v>
      </c>
      <c r="H341" s="3">
        <v>0</v>
      </c>
      <c r="I341" s="3">
        <v>0</v>
      </c>
      <c r="J341" s="3">
        <v>0</v>
      </c>
      <c r="K341" s="3">
        <v>0</v>
      </c>
      <c r="L341" s="3">
        <v>0</v>
      </c>
      <c r="M341" s="3">
        <v>0</v>
      </c>
      <c r="N341" s="3">
        <v>0</v>
      </c>
      <c r="O341" s="3">
        <v>0</v>
      </c>
      <c r="P341" s="3">
        <v>0</v>
      </c>
      <c r="Q341" s="3">
        <v>0</v>
      </c>
      <c r="R341" s="3">
        <v>0</v>
      </c>
      <c r="S341" s="3">
        <v>0</v>
      </c>
    </row>
    <row r="342" spans="1:19" ht="15">
      <c r="A342">
        <v>488</v>
      </c>
      <c r="B342">
        <v>25</v>
      </c>
      <c r="C342" s="4" t="str">
        <f>LOOKUP(Дети!$B342,Команды!$A$4:$A$30,Команды!$B$4:$B$30)</f>
        <v>Воронежская область</v>
      </c>
      <c r="D342" t="s">
        <v>501</v>
      </c>
      <c r="E342" s="1">
        <v>35402</v>
      </c>
      <c r="F342">
        <v>40</v>
      </c>
      <c r="G342">
        <v>150</v>
      </c>
      <c r="H342" s="3">
        <v>0</v>
      </c>
      <c r="I342" s="3">
        <v>0</v>
      </c>
      <c r="J342" s="3">
        <v>0</v>
      </c>
      <c r="K342" s="3">
        <v>0</v>
      </c>
      <c r="L342" s="3">
        <v>0</v>
      </c>
      <c r="M342" s="3">
        <v>0</v>
      </c>
      <c r="N342" s="3">
        <v>1</v>
      </c>
      <c r="O342" s="3">
        <v>0</v>
      </c>
      <c r="P342" s="3">
        <v>0</v>
      </c>
      <c r="Q342" s="3">
        <v>0</v>
      </c>
      <c r="R342" s="3">
        <v>0</v>
      </c>
      <c r="S342" s="3">
        <v>0</v>
      </c>
    </row>
    <row r="343" spans="1:19" ht="15">
      <c r="A343">
        <v>482</v>
      </c>
      <c r="B343">
        <v>25</v>
      </c>
      <c r="C343" s="4" t="str">
        <f>LOOKUP(Дети!$B343,Команды!$A$4:$A$30,Команды!$B$4:$B$30)</f>
        <v>Воронежская область</v>
      </c>
      <c r="D343" t="s">
        <v>599</v>
      </c>
      <c r="E343" s="1">
        <v>35223</v>
      </c>
      <c r="F343">
        <v>46</v>
      </c>
      <c r="G343">
        <v>165</v>
      </c>
      <c r="H343" s="3">
        <v>0</v>
      </c>
      <c r="I343" s="3">
        <v>1</v>
      </c>
      <c r="J343" s="3">
        <v>0</v>
      </c>
      <c r="K343" s="3">
        <v>0</v>
      </c>
      <c r="L343" s="3">
        <v>1</v>
      </c>
      <c r="M343" s="3">
        <v>0</v>
      </c>
      <c r="N343" s="3">
        <v>0</v>
      </c>
      <c r="O343" s="3">
        <v>1</v>
      </c>
      <c r="P343" s="3">
        <v>0</v>
      </c>
      <c r="Q343" s="3">
        <v>0</v>
      </c>
      <c r="R343" s="3">
        <v>0</v>
      </c>
      <c r="S343" s="3">
        <v>0</v>
      </c>
    </row>
    <row r="344" spans="1:19" ht="15">
      <c r="A344">
        <v>499</v>
      </c>
      <c r="B344">
        <v>25</v>
      </c>
      <c r="C344" s="4" t="str">
        <f>LOOKUP(Дети!$B344,Команды!$A$4:$A$30,Команды!$B$4:$B$30)</f>
        <v>Воронежская область</v>
      </c>
      <c r="D344" t="s">
        <v>600</v>
      </c>
      <c r="E344" s="1">
        <v>35638</v>
      </c>
      <c r="F344">
        <v>42</v>
      </c>
      <c r="G344">
        <v>160</v>
      </c>
      <c r="H344" s="3">
        <v>0</v>
      </c>
      <c r="I344" s="3">
        <v>0</v>
      </c>
      <c r="J344" s="3">
        <v>0</v>
      </c>
      <c r="K344" s="3">
        <v>0</v>
      </c>
      <c r="L344" s="3">
        <v>0</v>
      </c>
      <c r="M344" s="3">
        <v>1</v>
      </c>
      <c r="N344" s="3">
        <v>0</v>
      </c>
      <c r="O344" s="3">
        <v>0</v>
      </c>
      <c r="P344" s="3">
        <v>0</v>
      </c>
      <c r="Q344" s="3">
        <v>0</v>
      </c>
      <c r="R344" s="3">
        <v>0</v>
      </c>
      <c r="S344" s="3">
        <v>0</v>
      </c>
    </row>
    <row r="345" spans="1:19" ht="15">
      <c r="A345">
        <v>490</v>
      </c>
      <c r="B345">
        <v>25</v>
      </c>
      <c r="C345" s="4" t="str">
        <f>LOOKUP(Дети!$B345,Команды!$A$4:$A$30,Команды!$B$4:$B$30)</f>
        <v>Воронежская область</v>
      </c>
      <c r="D345" t="s">
        <v>601</v>
      </c>
      <c r="E345" s="1">
        <v>35738</v>
      </c>
      <c r="F345">
        <v>40</v>
      </c>
      <c r="G345">
        <v>155</v>
      </c>
      <c r="H345" s="3">
        <v>0</v>
      </c>
      <c r="I345" s="3">
        <v>0</v>
      </c>
      <c r="J345" s="3">
        <v>0</v>
      </c>
      <c r="K345" s="3">
        <v>0</v>
      </c>
      <c r="L345" s="3">
        <v>0</v>
      </c>
      <c r="M345" s="3">
        <v>1</v>
      </c>
      <c r="N345" s="3">
        <v>0</v>
      </c>
      <c r="O345" s="3">
        <v>0</v>
      </c>
      <c r="P345" s="3">
        <v>0</v>
      </c>
      <c r="Q345" s="3">
        <v>0</v>
      </c>
      <c r="R345" s="3">
        <v>0</v>
      </c>
      <c r="S345" s="3">
        <v>0</v>
      </c>
    </row>
    <row r="346" spans="1:19" ht="15">
      <c r="A346">
        <v>483</v>
      </c>
      <c r="B346">
        <v>25</v>
      </c>
      <c r="C346" s="4" t="str">
        <f>LOOKUP(Дети!$B346,Команды!$A$4:$A$30,Команды!$B$4:$B$30)</f>
        <v>Воронежская область</v>
      </c>
      <c r="D346" t="s">
        <v>591</v>
      </c>
      <c r="E346" s="1">
        <v>35607</v>
      </c>
      <c r="F346">
        <v>42</v>
      </c>
      <c r="G346">
        <v>170</v>
      </c>
      <c r="H346" s="3">
        <v>0</v>
      </c>
      <c r="I346" s="3">
        <v>0</v>
      </c>
      <c r="J346" s="3">
        <v>1</v>
      </c>
      <c r="K346" s="3">
        <v>0</v>
      </c>
      <c r="L346" s="3">
        <v>0</v>
      </c>
      <c r="M346" s="3">
        <v>0</v>
      </c>
      <c r="N346" s="3">
        <v>0</v>
      </c>
      <c r="O346" s="3">
        <v>1</v>
      </c>
      <c r="P346" s="3">
        <v>0</v>
      </c>
      <c r="Q346" s="3">
        <v>0</v>
      </c>
      <c r="R346" s="3">
        <v>0</v>
      </c>
      <c r="S346" s="3">
        <v>0</v>
      </c>
    </row>
    <row r="347" spans="1:19" ht="15">
      <c r="A347">
        <v>495</v>
      </c>
      <c r="B347">
        <v>25</v>
      </c>
      <c r="C347" s="4" t="str">
        <f>LOOKUP(Дети!$B347,Команды!$A$4:$A$30,Команды!$B$4:$B$30)</f>
        <v>Воронежская область</v>
      </c>
      <c r="D347" t="s">
        <v>602</v>
      </c>
      <c r="E347" s="1">
        <v>35627</v>
      </c>
      <c r="F347">
        <v>42</v>
      </c>
      <c r="G347">
        <v>170</v>
      </c>
      <c r="H347" s="3">
        <v>1</v>
      </c>
      <c r="I347" s="3">
        <v>0</v>
      </c>
      <c r="J347" s="3">
        <v>0</v>
      </c>
      <c r="K347" s="3">
        <v>0</v>
      </c>
      <c r="L347" s="3">
        <v>0</v>
      </c>
      <c r="M347" s="3">
        <v>0</v>
      </c>
      <c r="N347" s="3">
        <v>0</v>
      </c>
      <c r="O347" s="3">
        <v>0</v>
      </c>
      <c r="P347" s="3">
        <v>0</v>
      </c>
      <c r="Q347" s="3">
        <v>0</v>
      </c>
      <c r="R347" s="3">
        <v>0</v>
      </c>
      <c r="S347" s="3">
        <v>0</v>
      </c>
    </row>
    <row r="348" spans="1:19" ht="15">
      <c r="A348">
        <v>494</v>
      </c>
      <c r="B348">
        <v>25</v>
      </c>
      <c r="C348" s="4" t="str">
        <f>LOOKUP(Дети!$B348,Команды!$A$4:$A$30,Команды!$B$4:$B$30)</f>
        <v>Воронежская область</v>
      </c>
      <c r="D348" t="s">
        <v>502</v>
      </c>
      <c r="E348" s="1">
        <v>35185</v>
      </c>
      <c r="F348">
        <v>40</v>
      </c>
      <c r="G348">
        <v>155</v>
      </c>
      <c r="H348" s="3">
        <v>0</v>
      </c>
      <c r="I348" s="3">
        <v>0</v>
      </c>
      <c r="J348" s="3">
        <v>0</v>
      </c>
      <c r="K348" s="3">
        <v>0</v>
      </c>
      <c r="L348" s="3">
        <v>0</v>
      </c>
      <c r="M348" s="3">
        <v>0</v>
      </c>
      <c r="N348" s="3">
        <v>0</v>
      </c>
      <c r="O348" s="3">
        <v>0</v>
      </c>
      <c r="P348" s="3">
        <v>0</v>
      </c>
      <c r="Q348" s="3">
        <v>0</v>
      </c>
      <c r="R348" s="3">
        <v>0</v>
      </c>
      <c r="S348" s="3">
        <v>0</v>
      </c>
    </row>
    <row r="349" spans="1:19" ht="15">
      <c r="A349">
        <v>487</v>
      </c>
      <c r="B349">
        <v>25</v>
      </c>
      <c r="C349" s="4" t="str">
        <f>LOOKUP(Дети!$B349,Команды!$A$4:$A$30,Команды!$B$4:$B$30)</f>
        <v>Воронежская область</v>
      </c>
      <c r="D349" t="s">
        <v>603</v>
      </c>
      <c r="E349" s="1">
        <v>35565</v>
      </c>
      <c r="F349">
        <v>40</v>
      </c>
      <c r="G349">
        <v>145</v>
      </c>
      <c r="H349" s="3">
        <v>0</v>
      </c>
      <c r="I349" s="3">
        <v>0</v>
      </c>
      <c r="J349" s="3">
        <v>0</v>
      </c>
      <c r="K349" s="3">
        <v>0</v>
      </c>
      <c r="L349" s="3">
        <v>0</v>
      </c>
      <c r="M349" s="3">
        <v>0</v>
      </c>
      <c r="N349" s="3">
        <v>0</v>
      </c>
      <c r="O349" s="3">
        <v>0</v>
      </c>
      <c r="P349" s="3">
        <v>1</v>
      </c>
      <c r="Q349" s="3">
        <v>0</v>
      </c>
      <c r="R349" s="3">
        <v>0</v>
      </c>
      <c r="S349" s="3">
        <v>0</v>
      </c>
    </row>
    <row r="350" spans="1:19" ht="15">
      <c r="A350">
        <v>493</v>
      </c>
      <c r="B350">
        <v>25</v>
      </c>
      <c r="C350" s="4" t="str">
        <f>LOOKUP(Дети!$B350,Команды!$A$4:$A$30,Команды!$B$4:$B$30)</f>
        <v>Воронежская область</v>
      </c>
      <c r="D350" t="s">
        <v>604</v>
      </c>
      <c r="E350" s="1">
        <v>35976</v>
      </c>
      <c r="F350">
        <v>40</v>
      </c>
      <c r="G350">
        <v>155</v>
      </c>
      <c r="H350" s="3">
        <v>0</v>
      </c>
      <c r="I350" s="3">
        <v>0</v>
      </c>
      <c r="J350" s="3">
        <v>0</v>
      </c>
      <c r="K350" s="3">
        <v>0</v>
      </c>
      <c r="L350" s="3">
        <v>0</v>
      </c>
      <c r="M350" s="3">
        <v>1</v>
      </c>
      <c r="N350" s="3">
        <v>0</v>
      </c>
      <c r="O350" s="3">
        <v>0</v>
      </c>
      <c r="P350" s="3">
        <v>0</v>
      </c>
      <c r="Q350" s="3">
        <v>0</v>
      </c>
      <c r="R350" s="3">
        <v>0</v>
      </c>
      <c r="S350" s="3">
        <v>0</v>
      </c>
    </row>
    <row r="351" spans="1:19" ht="15">
      <c r="A351">
        <v>500</v>
      </c>
      <c r="B351">
        <v>25</v>
      </c>
      <c r="C351" s="4" t="str">
        <f>LOOKUP(Дети!$B351,Команды!$A$4:$A$30,Команды!$B$4:$B$30)</f>
        <v>Воронежская область</v>
      </c>
      <c r="D351" t="s">
        <v>503</v>
      </c>
      <c r="E351" s="1">
        <v>35412</v>
      </c>
      <c r="F351">
        <v>40</v>
      </c>
      <c r="G351">
        <v>165</v>
      </c>
      <c r="H351" s="3">
        <v>0</v>
      </c>
      <c r="I351" s="3">
        <v>1</v>
      </c>
      <c r="J351" s="3">
        <v>0</v>
      </c>
      <c r="K351" s="3">
        <v>0</v>
      </c>
      <c r="L351" s="3">
        <v>0</v>
      </c>
      <c r="M351" s="3">
        <v>0</v>
      </c>
      <c r="N351" s="3">
        <v>0</v>
      </c>
      <c r="O351" s="3">
        <v>0</v>
      </c>
      <c r="P351" s="3">
        <v>0</v>
      </c>
      <c r="Q351" s="3">
        <v>0</v>
      </c>
      <c r="R351" s="3">
        <v>0</v>
      </c>
      <c r="S351" s="3">
        <v>0</v>
      </c>
    </row>
    <row r="352" spans="1:19" ht="15">
      <c r="A352">
        <v>486</v>
      </c>
      <c r="B352">
        <v>25</v>
      </c>
      <c r="C352" s="4" t="str">
        <f>LOOKUP(Дети!$B352,Команды!$A$4:$A$30,Команды!$B$4:$B$30)</f>
        <v>Воронежская область</v>
      </c>
      <c r="D352" t="s">
        <v>605</v>
      </c>
      <c r="E352" s="1">
        <v>35143</v>
      </c>
      <c r="F352">
        <v>44</v>
      </c>
      <c r="G352">
        <v>165</v>
      </c>
      <c r="H352" s="3">
        <v>0</v>
      </c>
      <c r="I352" s="3">
        <v>0</v>
      </c>
      <c r="J352" s="3">
        <v>0</v>
      </c>
      <c r="K352" s="3">
        <v>1</v>
      </c>
      <c r="L352" s="3">
        <v>0</v>
      </c>
      <c r="M352" s="3">
        <v>0</v>
      </c>
      <c r="N352" s="3">
        <v>0</v>
      </c>
      <c r="O352" s="3">
        <v>0</v>
      </c>
      <c r="P352" s="3">
        <v>0</v>
      </c>
      <c r="Q352" s="3">
        <v>0</v>
      </c>
      <c r="R352" s="3">
        <v>0</v>
      </c>
      <c r="S352" s="3">
        <v>0</v>
      </c>
    </row>
    <row r="353" spans="1:19" ht="15">
      <c r="A353">
        <v>489</v>
      </c>
      <c r="B353">
        <v>25</v>
      </c>
      <c r="C353" s="4" t="str">
        <f>LOOKUP(Дети!$B353,Команды!$A$4:$A$30,Команды!$B$4:$B$30)</f>
        <v>Воронежская область</v>
      </c>
      <c r="D353" t="s">
        <v>606</v>
      </c>
      <c r="E353" s="1">
        <v>35933</v>
      </c>
      <c r="F353">
        <v>40</v>
      </c>
      <c r="G353">
        <v>150</v>
      </c>
      <c r="H353" s="3">
        <v>0</v>
      </c>
      <c r="I353" s="3">
        <v>1</v>
      </c>
      <c r="J353" s="3">
        <v>0</v>
      </c>
      <c r="K353" s="3">
        <v>0</v>
      </c>
      <c r="L353" s="3">
        <v>0</v>
      </c>
      <c r="M353" s="3">
        <v>0</v>
      </c>
      <c r="N353" s="3">
        <v>0</v>
      </c>
      <c r="O353" s="3">
        <v>0</v>
      </c>
      <c r="P353" s="3">
        <v>0</v>
      </c>
      <c r="Q353" s="3">
        <v>0</v>
      </c>
      <c r="R353" s="3">
        <v>0</v>
      </c>
      <c r="S353" s="3">
        <v>0</v>
      </c>
    </row>
    <row r="354" spans="1:19" ht="15">
      <c r="A354">
        <v>485</v>
      </c>
      <c r="B354">
        <v>25</v>
      </c>
      <c r="C354" s="4" t="str">
        <f>LOOKUP(Дети!$B354,Команды!$A$4:$A$30,Команды!$B$4:$B$30)</f>
        <v>Воронежская область</v>
      </c>
      <c r="D354" t="s">
        <v>607</v>
      </c>
      <c r="E354" s="1">
        <v>35693</v>
      </c>
      <c r="F354">
        <v>42</v>
      </c>
      <c r="G354">
        <v>170</v>
      </c>
      <c r="H354" s="3">
        <v>1</v>
      </c>
      <c r="I354" s="3">
        <v>0</v>
      </c>
      <c r="J354" s="3">
        <v>0</v>
      </c>
      <c r="K354" s="3">
        <v>0</v>
      </c>
      <c r="L354" s="3">
        <v>0</v>
      </c>
      <c r="M354" s="3">
        <v>0</v>
      </c>
      <c r="N354" s="3">
        <v>0</v>
      </c>
      <c r="O354" s="3">
        <v>0</v>
      </c>
      <c r="P354" s="3">
        <v>0</v>
      </c>
      <c r="Q354" s="3">
        <v>0</v>
      </c>
      <c r="R354" s="3">
        <v>0</v>
      </c>
      <c r="S354" s="3">
        <v>0</v>
      </c>
    </row>
    <row r="355" spans="1:19" ht="15">
      <c r="A355">
        <v>515</v>
      </c>
      <c r="B355">
        <v>26</v>
      </c>
      <c r="C355" s="4" t="str">
        <f>LOOKUP(Дети!$B355,Команды!$A$4:$A$30,Команды!$B$4:$B$30)</f>
        <v>Клуб "Пересвет" ОМОН ГУВД по МО (г. Сергиев Посад)</v>
      </c>
      <c r="D355" t="s">
        <v>608</v>
      </c>
      <c r="E355" s="1">
        <v>36211</v>
      </c>
      <c r="F355">
        <v>46</v>
      </c>
      <c r="G355">
        <v>155</v>
      </c>
      <c r="H355" s="3">
        <v>0</v>
      </c>
      <c r="I355" s="3">
        <v>0</v>
      </c>
      <c r="J355" s="3">
        <v>0</v>
      </c>
      <c r="K355" s="3">
        <v>0</v>
      </c>
      <c r="L355" s="3">
        <v>0</v>
      </c>
      <c r="M355" s="3">
        <v>0</v>
      </c>
      <c r="N355" s="3">
        <v>0</v>
      </c>
      <c r="O355" s="3">
        <v>0</v>
      </c>
      <c r="P355" s="3">
        <v>0</v>
      </c>
      <c r="Q355" s="3">
        <v>0</v>
      </c>
      <c r="R355" s="3">
        <v>0</v>
      </c>
      <c r="S355" s="3">
        <v>1</v>
      </c>
    </row>
    <row r="356" spans="1:19" ht="15">
      <c r="A356">
        <v>511</v>
      </c>
      <c r="B356">
        <v>26</v>
      </c>
      <c r="C356" s="4" t="str">
        <f>LOOKUP(Дети!$B356,Команды!$A$4:$A$30,Команды!$B$4:$B$30)</f>
        <v>Клуб "Пересвет" ОМОН ГУВД по МО (г. Сергиев Посад)</v>
      </c>
      <c r="D356" t="s">
        <v>609</v>
      </c>
      <c r="E356" s="1">
        <v>34846</v>
      </c>
      <c r="F356">
        <v>48</v>
      </c>
      <c r="G356">
        <v>165</v>
      </c>
      <c r="H356" s="3">
        <v>0</v>
      </c>
      <c r="I356" s="3">
        <v>1</v>
      </c>
      <c r="J356" s="3">
        <v>0</v>
      </c>
      <c r="K356" s="3">
        <v>0</v>
      </c>
      <c r="L356" s="3">
        <v>0</v>
      </c>
      <c r="M356" s="3">
        <v>0</v>
      </c>
      <c r="N356" s="3">
        <v>0</v>
      </c>
      <c r="O356" s="3">
        <v>0</v>
      </c>
      <c r="P356" s="3">
        <v>0</v>
      </c>
      <c r="Q356" s="3">
        <v>0</v>
      </c>
      <c r="R356" s="3">
        <v>0</v>
      </c>
      <c r="S356" s="3">
        <v>0</v>
      </c>
    </row>
    <row r="357" spans="1:19" ht="15">
      <c r="A357">
        <v>502</v>
      </c>
      <c r="B357">
        <v>26</v>
      </c>
      <c r="C357" s="4" t="str">
        <f>LOOKUP(Дети!$B357,Команды!$A$4:$A$30,Команды!$B$4:$B$30)</f>
        <v>Клуб "Пересвет" ОМОН ГУВД по МО (г. Сергиев Посад)</v>
      </c>
      <c r="D357" t="s">
        <v>610</v>
      </c>
      <c r="E357" s="1">
        <v>35389</v>
      </c>
      <c r="F357">
        <v>48</v>
      </c>
      <c r="G357">
        <v>165</v>
      </c>
      <c r="H357" s="3">
        <v>0</v>
      </c>
      <c r="I357" s="3">
        <v>0</v>
      </c>
      <c r="J357" s="3">
        <v>0</v>
      </c>
      <c r="K357" s="3">
        <v>1</v>
      </c>
      <c r="L357" s="3">
        <v>0</v>
      </c>
      <c r="M357" s="3">
        <v>0</v>
      </c>
      <c r="N357" s="3">
        <v>0</v>
      </c>
      <c r="O357" s="3">
        <v>0</v>
      </c>
      <c r="P357" s="3">
        <v>0</v>
      </c>
      <c r="Q357" s="3">
        <v>0</v>
      </c>
      <c r="R357" s="3">
        <v>0</v>
      </c>
      <c r="S357" s="3">
        <v>0</v>
      </c>
    </row>
    <row r="358" spans="1:19" ht="15">
      <c r="A358">
        <v>501</v>
      </c>
      <c r="B358">
        <v>26</v>
      </c>
      <c r="C358" s="4" t="str">
        <f>LOOKUP(Дети!$B358,Команды!$A$4:$A$30,Команды!$B$4:$B$30)</f>
        <v>Клуб "Пересвет" ОМОН ГУВД по МО (г. Сергиев Посад)</v>
      </c>
      <c r="D358" t="s">
        <v>592</v>
      </c>
      <c r="E358" s="1">
        <v>35306</v>
      </c>
      <c r="F358">
        <v>44</v>
      </c>
      <c r="G358">
        <v>160</v>
      </c>
      <c r="H358" s="3">
        <v>0</v>
      </c>
      <c r="I358" s="3">
        <v>0</v>
      </c>
      <c r="J358" s="3">
        <v>1</v>
      </c>
      <c r="K358" s="3">
        <v>0</v>
      </c>
      <c r="L358" s="3">
        <v>1</v>
      </c>
      <c r="M358" s="3">
        <v>0</v>
      </c>
      <c r="N358" s="3">
        <v>0</v>
      </c>
      <c r="O358" s="3">
        <v>0</v>
      </c>
      <c r="P358" s="3">
        <v>0</v>
      </c>
      <c r="Q358" s="3">
        <v>0</v>
      </c>
      <c r="R358" s="3">
        <v>0</v>
      </c>
      <c r="S358" s="3">
        <v>0</v>
      </c>
    </row>
    <row r="359" spans="1:19" ht="15">
      <c r="A359">
        <v>503</v>
      </c>
      <c r="B359">
        <v>26</v>
      </c>
      <c r="C359" s="4" t="str">
        <f>LOOKUP(Дети!$B359,Команды!$A$4:$A$30,Команды!$B$4:$B$30)</f>
        <v>Клуб "Пересвет" ОМОН ГУВД по МО (г. Сергиев Посад)</v>
      </c>
      <c r="D359" t="s">
        <v>611</v>
      </c>
      <c r="E359" s="1">
        <v>36351</v>
      </c>
      <c r="F359">
        <v>40</v>
      </c>
      <c r="G359">
        <v>160</v>
      </c>
      <c r="H359" s="3">
        <v>0</v>
      </c>
      <c r="I359" s="3">
        <v>0</v>
      </c>
      <c r="J359" s="3">
        <v>0</v>
      </c>
      <c r="K359" s="3">
        <v>0</v>
      </c>
      <c r="L359" s="3">
        <v>0</v>
      </c>
      <c r="M359" s="3">
        <v>1</v>
      </c>
      <c r="N359" s="3">
        <v>0</v>
      </c>
      <c r="O359" s="3">
        <v>0</v>
      </c>
      <c r="P359" s="3">
        <v>0</v>
      </c>
      <c r="Q359" s="3">
        <v>0</v>
      </c>
      <c r="R359" s="3">
        <v>0</v>
      </c>
      <c r="S359" s="3">
        <v>0</v>
      </c>
    </row>
    <row r="360" spans="1:19" ht="15">
      <c r="A360">
        <v>520</v>
      </c>
      <c r="B360">
        <v>26</v>
      </c>
      <c r="C360" s="4" t="str">
        <f>LOOKUP(Дети!$B360,Команды!$A$4:$A$30,Команды!$B$4:$B$30)</f>
        <v>Клуб "Пересвет" ОМОН ГУВД по МО (г. Сергиев Посад)</v>
      </c>
      <c r="D360" t="s">
        <v>612</v>
      </c>
      <c r="E360" s="1">
        <v>35742</v>
      </c>
      <c r="F360">
        <v>42</v>
      </c>
      <c r="G360">
        <v>155</v>
      </c>
      <c r="H360" s="3">
        <v>0</v>
      </c>
      <c r="I360" s="3">
        <v>0</v>
      </c>
      <c r="J360" s="3">
        <v>0</v>
      </c>
      <c r="K360" s="3">
        <v>0</v>
      </c>
      <c r="L360" s="3">
        <v>0</v>
      </c>
      <c r="M360" s="3">
        <v>0</v>
      </c>
      <c r="N360" s="3">
        <v>1</v>
      </c>
      <c r="O360" s="3">
        <v>0</v>
      </c>
      <c r="P360" s="3">
        <v>0</v>
      </c>
      <c r="Q360" s="3">
        <v>1</v>
      </c>
      <c r="R360" s="3">
        <v>0</v>
      </c>
      <c r="S360" s="3">
        <v>0</v>
      </c>
    </row>
    <row r="361" spans="1:19" ht="15">
      <c r="A361">
        <v>513</v>
      </c>
      <c r="B361">
        <v>26</v>
      </c>
      <c r="C361" s="4" t="str">
        <f>LOOKUP(Дети!$B361,Команды!$A$4:$A$30,Команды!$B$4:$B$30)</f>
        <v>Клуб "Пересвет" ОМОН ГУВД по МО (г. Сергиев Посад)</v>
      </c>
      <c r="D361" t="s">
        <v>613</v>
      </c>
      <c r="E361" s="1">
        <v>35608</v>
      </c>
      <c r="F361">
        <v>38</v>
      </c>
      <c r="G361">
        <v>155</v>
      </c>
      <c r="H361" s="3">
        <v>0</v>
      </c>
      <c r="I361" s="3">
        <v>0</v>
      </c>
      <c r="J361" s="3">
        <v>0</v>
      </c>
      <c r="K361" s="3">
        <v>0</v>
      </c>
      <c r="L361" s="3">
        <v>0</v>
      </c>
      <c r="M361" s="3">
        <v>0</v>
      </c>
      <c r="N361" s="3">
        <v>0</v>
      </c>
      <c r="O361" s="3">
        <v>0</v>
      </c>
      <c r="P361" s="3">
        <v>0</v>
      </c>
      <c r="Q361" s="3">
        <v>0</v>
      </c>
      <c r="R361" s="3">
        <v>0</v>
      </c>
      <c r="S361" s="3">
        <v>0</v>
      </c>
    </row>
    <row r="362" spans="1:19" ht="15">
      <c r="A362">
        <v>519</v>
      </c>
      <c r="B362">
        <v>26</v>
      </c>
      <c r="C362" s="4" t="str">
        <f>LOOKUP(Дети!$B362,Команды!$A$4:$A$30,Команды!$B$4:$B$30)</f>
        <v>Клуб "Пересвет" ОМОН ГУВД по МО (г. Сергиев Посад)</v>
      </c>
      <c r="D362" t="s">
        <v>614</v>
      </c>
      <c r="E362" s="1">
        <v>35593</v>
      </c>
      <c r="F362">
        <v>38</v>
      </c>
      <c r="G362">
        <v>150</v>
      </c>
      <c r="H362" s="3">
        <v>0</v>
      </c>
      <c r="I362" s="3">
        <v>0</v>
      </c>
      <c r="J362" s="3">
        <v>0</v>
      </c>
      <c r="K362" s="3">
        <v>0</v>
      </c>
      <c r="L362" s="3">
        <v>0</v>
      </c>
      <c r="M362" s="3">
        <v>0</v>
      </c>
      <c r="N362" s="3">
        <v>0</v>
      </c>
      <c r="O362" s="3">
        <v>0</v>
      </c>
      <c r="P362" s="3">
        <v>0</v>
      </c>
      <c r="Q362" s="3">
        <v>0</v>
      </c>
      <c r="R362" s="3">
        <v>0</v>
      </c>
      <c r="S362" s="3">
        <v>0</v>
      </c>
    </row>
    <row r="363" spans="1:19" ht="15">
      <c r="A363">
        <v>516</v>
      </c>
      <c r="B363">
        <v>26</v>
      </c>
      <c r="C363" s="4" t="str">
        <f>LOOKUP(Дети!$B363,Команды!$A$4:$A$30,Команды!$B$4:$B$30)</f>
        <v>Клуб "Пересвет" ОМОН ГУВД по МО (г. Сергиев Посад)</v>
      </c>
      <c r="D363" t="s">
        <v>615</v>
      </c>
      <c r="E363" s="1">
        <v>35737</v>
      </c>
      <c r="F363">
        <v>40</v>
      </c>
      <c r="G363">
        <v>155</v>
      </c>
      <c r="H363" s="3">
        <v>0</v>
      </c>
      <c r="I363" s="3">
        <v>0</v>
      </c>
      <c r="J363" s="3">
        <v>0</v>
      </c>
      <c r="K363" s="3">
        <v>0</v>
      </c>
      <c r="L363" s="3">
        <v>0</v>
      </c>
      <c r="M363" s="3">
        <v>1</v>
      </c>
      <c r="N363" s="3">
        <v>0</v>
      </c>
      <c r="O363" s="3">
        <v>0</v>
      </c>
      <c r="P363" s="3">
        <v>0</v>
      </c>
      <c r="Q363" s="3">
        <v>0</v>
      </c>
      <c r="R363" s="3">
        <v>0</v>
      </c>
      <c r="S363" s="3">
        <v>0</v>
      </c>
    </row>
    <row r="364" spans="1:19" ht="15">
      <c r="A364">
        <v>506</v>
      </c>
      <c r="B364">
        <v>26</v>
      </c>
      <c r="C364" s="4" t="str">
        <f>LOOKUP(Дети!$B364,Команды!$A$4:$A$30,Команды!$B$4:$B$30)</f>
        <v>Клуб "Пересвет" ОМОН ГУВД по МО (г. Сергиев Посад)</v>
      </c>
      <c r="D364" t="s">
        <v>437</v>
      </c>
      <c r="E364" s="1">
        <v>35615</v>
      </c>
      <c r="F364">
        <v>44</v>
      </c>
      <c r="G364">
        <v>160</v>
      </c>
      <c r="H364" s="3">
        <v>0</v>
      </c>
      <c r="I364" s="3">
        <v>0</v>
      </c>
      <c r="J364" s="3">
        <v>0</v>
      </c>
      <c r="K364" s="3">
        <v>0</v>
      </c>
      <c r="L364" s="3">
        <v>0</v>
      </c>
      <c r="M364" s="3">
        <v>1</v>
      </c>
      <c r="N364" s="3">
        <v>0</v>
      </c>
      <c r="O364" s="3">
        <v>0</v>
      </c>
      <c r="P364" s="3">
        <v>0</v>
      </c>
      <c r="Q364" s="3">
        <v>0</v>
      </c>
      <c r="R364" s="3">
        <v>0</v>
      </c>
      <c r="S364" s="3">
        <v>0</v>
      </c>
    </row>
    <row r="365" spans="1:19" ht="15">
      <c r="A365">
        <v>504</v>
      </c>
      <c r="B365">
        <v>26</v>
      </c>
      <c r="C365" s="4" t="str">
        <f>LOOKUP(Дети!$B365,Команды!$A$4:$A$30,Команды!$B$4:$B$30)</f>
        <v>Клуб "Пересвет" ОМОН ГУВД по МО (г. Сергиев Посад)</v>
      </c>
      <c r="D365" t="s">
        <v>616</v>
      </c>
      <c r="E365" s="1">
        <v>36299</v>
      </c>
      <c r="F365">
        <v>42</v>
      </c>
      <c r="G365">
        <v>160</v>
      </c>
      <c r="H365" s="3">
        <v>0</v>
      </c>
      <c r="I365" s="3">
        <v>0</v>
      </c>
      <c r="J365" s="3">
        <v>0</v>
      </c>
      <c r="K365" s="3">
        <v>0</v>
      </c>
      <c r="L365" s="3">
        <v>0</v>
      </c>
      <c r="M365" s="3">
        <v>0</v>
      </c>
      <c r="N365" s="3">
        <v>0</v>
      </c>
      <c r="O365" s="3">
        <v>0</v>
      </c>
      <c r="P365" s="3">
        <v>0</v>
      </c>
      <c r="Q365" s="3">
        <v>0</v>
      </c>
      <c r="R365" s="3">
        <v>0</v>
      </c>
      <c r="S365" s="3">
        <v>0</v>
      </c>
    </row>
    <row r="366" spans="1:19" ht="15">
      <c r="A366">
        <v>505</v>
      </c>
      <c r="B366">
        <v>26</v>
      </c>
      <c r="C366" s="4" t="str">
        <f>LOOKUP(Дети!$B366,Команды!$A$4:$A$30,Команды!$B$4:$B$30)</f>
        <v>Клуб "Пересвет" ОМОН ГУВД по МО (г. Сергиев Посад)</v>
      </c>
      <c r="D366" t="s">
        <v>617</v>
      </c>
      <c r="E366" s="1">
        <v>36278</v>
      </c>
      <c r="F366">
        <v>40</v>
      </c>
      <c r="G366">
        <v>150</v>
      </c>
      <c r="H366" s="3">
        <v>1</v>
      </c>
      <c r="I366" s="3">
        <v>0</v>
      </c>
      <c r="J366" s="3">
        <v>0</v>
      </c>
      <c r="K366" s="3">
        <v>0</v>
      </c>
      <c r="L366" s="3">
        <v>0</v>
      </c>
      <c r="M366" s="3">
        <v>0</v>
      </c>
      <c r="N366" s="3">
        <v>0</v>
      </c>
      <c r="O366" s="3">
        <v>0</v>
      </c>
      <c r="P366" s="3">
        <v>0</v>
      </c>
      <c r="Q366" s="3">
        <v>0</v>
      </c>
      <c r="R366" s="3">
        <v>0</v>
      </c>
      <c r="S366" s="3">
        <v>0</v>
      </c>
    </row>
    <row r="367" spans="1:19" ht="15">
      <c r="A367">
        <v>514</v>
      </c>
      <c r="B367">
        <v>26</v>
      </c>
      <c r="C367" s="4" t="str">
        <f>LOOKUP(Дети!$B367,Команды!$A$4:$A$30,Команды!$B$4:$B$30)</f>
        <v>Клуб "Пересвет" ОМОН ГУВД по МО (г. Сергиев Посад)</v>
      </c>
      <c r="D367" t="s">
        <v>618</v>
      </c>
      <c r="E367" s="1">
        <v>35211</v>
      </c>
      <c r="F367">
        <v>46</v>
      </c>
      <c r="G367">
        <v>165</v>
      </c>
      <c r="H367" s="3">
        <v>1</v>
      </c>
      <c r="I367" s="3">
        <v>0</v>
      </c>
      <c r="J367" s="3">
        <v>0</v>
      </c>
      <c r="K367" s="3">
        <v>0</v>
      </c>
      <c r="L367" s="3">
        <v>0</v>
      </c>
      <c r="M367" s="3">
        <v>1</v>
      </c>
      <c r="N367" s="3">
        <v>0</v>
      </c>
      <c r="O367" s="3">
        <v>0</v>
      </c>
      <c r="P367" s="3">
        <v>0</v>
      </c>
      <c r="Q367" s="3">
        <v>0</v>
      </c>
      <c r="R367" s="3">
        <v>0</v>
      </c>
      <c r="S367" s="3">
        <v>0</v>
      </c>
    </row>
    <row r="368" spans="1:19" ht="15">
      <c r="A368">
        <v>512</v>
      </c>
      <c r="B368">
        <v>26</v>
      </c>
      <c r="C368" s="4" t="str">
        <f>LOOKUP(Дети!$B368,Команды!$A$4:$A$30,Команды!$B$4:$B$30)</f>
        <v>Клуб "Пересвет" ОМОН ГУВД по МО (г. Сергиев Посад)</v>
      </c>
      <c r="D368" t="s">
        <v>438</v>
      </c>
      <c r="E368" s="1">
        <v>35228</v>
      </c>
      <c r="F368">
        <v>36</v>
      </c>
      <c r="G368">
        <v>150</v>
      </c>
      <c r="H368" s="3">
        <v>0</v>
      </c>
      <c r="I368" s="3">
        <v>0</v>
      </c>
      <c r="J368" s="3">
        <v>0</v>
      </c>
      <c r="K368" s="3">
        <v>1</v>
      </c>
      <c r="L368" s="3">
        <v>0</v>
      </c>
      <c r="M368" s="3">
        <v>0</v>
      </c>
      <c r="N368" s="3">
        <v>0</v>
      </c>
      <c r="O368" s="3">
        <v>0</v>
      </c>
      <c r="P368" s="3">
        <v>0</v>
      </c>
      <c r="Q368" s="3">
        <v>0</v>
      </c>
      <c r="R368" s="3">
        <v>0</v>
      </c>
      <c r="S368" s="3">
        <v>0</v>
      </c>
    </row>
    <row r="369" spans="1:19" ht="15">
      <c r="A369">
        <v>518</v>
      </c>
      <c r="B369">
        <v>26</v>
      </c>
      <c r="C369" s="4" t="str">
        <f>LOOKUP(Дети!$B369,Команды!$A$4:$A$30,Команды!$B$4:$B$30)</f>
        <v>Клуб "Пересвет" ОМОН ГУВД по МО (г. Сергиев Посад)</v>
      </c>
      <c r="D369" t="s">
        <v>619</v>
      </c>
      <c r="E369" s="1">
        <v>35550</v>
      </c>
      <c r="F369">
        <v>38</v>
      </c>
      <c r="G369">
        <v>155</v>
      </c>
      <c r="H369" s="3">
        <v>0</v>
      </c>
      <c r="I369" s="3">
        <v>0</v>
      </c>
      <c r="J369" s="3">
        <v>0</v>
      </c>
      <c r="K369" s="3">
        <v>0</v>
      </c>
      <c r="L369" s="3">
        <v>0</v>
      </c>
      <c r="M369" s="3">
        <v>0</v>
      </c>
      <c r="N369" s="3">
        <v>0</v>
      </c>
      <c r="O369" s="3">
        <v>0</v>
      </c>
      <c r="P369" s="3">
        <v>1</v>
      </c>
      <c r="Q369" s="3">
        <v>0</v>
      </c>
      <c r="R369" s="3">
        <v>1</v>
      </c>
      <c r="S369" s="3">
        <v>0</v>
      </c>
    </row>
    <row r="370" spans="1:19" ht="15">
      <c r="A370">
        <v>507</v>
      </c>
      <c r="B370">
        <v>26</v>
      </c>
      <c r="C370" s="4" t="str">
        <f>LOOKUP(Дети!$B370,Команды!$A$4:$A$30,Команды!$B$4:$B$30)</f>
        <v>Клуб "Пересвет" ОМОН ГУВД по МО (г. Сергиев Посад)</v>
      </c>
      <c r="D370" t="s">
        <v>620</v>
      </c>
      <c r="E370" s="1">
        <v>35446</v>
      </c>
      <c r="F370">
        <v>40</v>
      </c>
      <c r="G370">
        <v>160</v>
      </c>
      <c r="H370" s="3">
        <v>0</v>
      </c>
      <c r="I370" s="3">
        <v>0</v>
      </c>
      <c r="J370" s="3">
        <v>0</v>
      </c>
      <c r="K370" s="3">
        <v>0</v>
      </c>
      <c r="L370" s="3">
        <v>1</v>
      </c>
      <c r="M370" s="3">
        <v>0</v>
      </c>
      <c r="N370" s="3">
        <v>0</v>
      </c>
      <c r="O370" s="3">
        <v>0</v>
      </c>
      <c r="P370" s="3">
        <v>0</v>
      </c>
      <c r="Q370" s="3">
        <v>0</v>
      </c>
      <c r="R370" s="3">
        <v>0</v>
      </c>
      <c r="S370" s="3">
        <v>0</v>
      </c>
    </row>
    <row r="371" spans="1:19" ht="15">
      <c r="A371">
        <v>508</v>
      </c>
      <c r="B371">
        <v>26</v>
      </c>
      <c r="C371" s="4" t="str">
        <f>LOOKUP(Дети!$B371,Команды!$A$4:$A$30,Команды!$B$4:$B$30)</f>
        <v>Клуб "Пересвет" ОМОН ГУВД по МО (г. Сергиев Посад)</v>
      </c>
      <c r="D371" t="s">
        <v>621</v>
      </c>
      <c r="E371" s="1">
        <v>35241</v>
      </c>
      <c r="F371">
        <v>46</v>
      </c>
      <c r="G371">
        <v>170</v>
      </c>
      <c r="H371" s="3">
        <v>0</v>
      </c>
      <c r="I371" s="3">
        <v>1</v>
      </c>
      <c r="J371" s="3">
        <v>0</v>
      </c>
      <c r="K371" s="3">
        <v>0</v>
      </c>
      <c r="L371" s="3">
        <v>0</v>
      </c>
      <c r="M371" s="3">
        <v>0</v>
      </c>
      <c r="N371" s="3">
        <v>0</v>
      </c>
      <c r="O371" s="3">
        <v>0</v>
      </c>
      <c r="P371" s="3">
        <v>0</v>
      </c>
      <c r="Q371" s="3">
        <v>0</v>
      </c>
      <c r="R371" s="3">
        <v>0</v>
      </c>
      <c r="S371" s="3">
        <v>0</v>
      </c>
    </row>
    <row r="372" spans="1:19" ht="15">
      <c r="A372">
        <v>509</v>
      </c>
      <c r="B372">
        <v>26</v>
      </c>
      <c r="C372" s="4" t="str">
        <f>LOOKUP(Дети!$B372,Команды!$A$4:$A$30,Команды!$B$4:$B$30)</f>
        <v>Клуб "Пересвет" ОМОН ГУВД по МО (г. Сергиев Посад)</v>
      </c>
      <c r="D372" t="s">
        <v>622</v>
      </c>
      <c r="E372" s="1">
        <v>36046</v>
      </c>
      <c r="F372">
        <v>40</v>
      </c>
      <c r="G372">
        <v>155</v>
      </c>
      <c r="H372" s="3">
        <v>0</v>
      </c>
      <c r="I372" s="3">
        <v>0</v>
      </c>
      <c r="J372" s="3">
        <v>0</v>
      </c>
      <c r="K372" s="3">
        <v>0</v>
      </c>
      <c r="L372" s="3">
        <v>0</v>
      </c>
      <c r="M372" s="3">
        <v>0</v>
      </c>
      <c r="N372" s="3">
        <v>0</v>
      </c>
      <c r="O372" s="3">
        <v>1</v>
      </c>
      <c r="P372" s="3">
        <v>0</v>
      </c>
      <c r="Q372" s="3">
        <v>0</v>
      </c>
      <c r="R372" s="3">
        <v>0</v>
      </c>
      <c r="S372" s="3">
        <v>0</v>
      </c>
    </row>
    <row r="373" spans="1:19" ht="15">
      <c r="A373">
        <v>510</v>
      </c>
      <c r="B373">
        <v>26</v>
      </c>
      <c r="C373" s="4" t="str">
        <f>LOOKUP(Дети!$B373,Команды!$A$4:$A$30,Команды!$B$4:$B$30)</f>
        <v>Клуб "Пересвет" ОМОН ГУВД по МО (г. Сергиев Посад)</v>
      </c>
      <c r="D373" t="s">
        <v>623</v>
      </c>
      <c r="E373" s="1">
        <v>35302</v>
      </c>
      <c r="F373">
        <v>46</v>
      </c>
      <c r="G373">
        <v>170</v>
      </c>
      <c r="H373" s="3">
        <v>0</v>
      </c>
      <c r="I373" s="3">
        <v>0</v>
      </c>
      <c r="J373" s="3">
        <v>0</v>
      </c>
      <c r="K373" s="3">
        <v>0</v>
      </c>
      <c r="L373" s="3">
        <v>0</v>
      </c>
      <c r="M373" s="3">
        <v>0</v>
      </c>
      <c r="N373" s="3">
        <v>1</v>
      </c>
      <c r="O373" s="3">
        <v>1</v>
      </c>
      <c r="P373" s="3">
        <v>0</v>
      </c>
      <c r="Q373" s="3">
        <v>0</v>
      </c>
      <c r="R373" s="3">
        <v>0</v>
      </c>
      <c r="S373" s="3">
        <v>0</v>
      </c>
    </row>
    <row r="374" spans="1:19" ht="15">
      <c r="A374">
        <v>586</v>
      </c>
      <c r="B374">
        <v>30</v>
      </c>
      <c r="C374" s="4" t="str">
        <f>LOOKUP(Дети!$B374,Команды!$A$4:$A$30,Команды!$B$4:$B$30)</f>
        <v>Ярославская область</v>
      </c>
      <c r="D374" t="s">
        <v>444</v>
      </c>
      <c r="E374" s="1">
        <v>35367</v>
      </c>
      <c r="F374">
        <v>0</v>
      </c>
      <c r="G374">
        <v>0</v>
      </c>
      <c r="H374" s="3">
        <v>0</v>
      </c>
      <c r="I374" s="3">
        <v>0</v>
      </c>
      <c r="J374" s="3">
        <v>0</v>
      </c>
      <c r="K374" s="3">
        <v>0</v>
      </c>
      <c r="L374" s="3">
        <v>0</v>
      </c>
      <c r="M374" s="3">
        <v>1</v>
      </c>
      <c r="N374" s="3">
        <v>0</v>
      </c>
      <c r="O374" s="3">
        <v>0</v>
      </c>
      <c r="P374" s="3">
        <v>0</v>
      </c>
      <c r="Q374" s="3">
        <v>0</v>
      </c>
      <c r="R374" s="3">
        <v>0</v>
      </c>
      <c r="S374" s="3">
        <v>0</v>
      </c>
    </row>
    <row r="375" spans="1:19" ht="15">
      <c r="A375">
        <v>582</v>
      </c>
      <c r="B375">
        <v>30</v>
      </c>
      <c r="C375" s="4" t="str">
        <f>LOOKUP(Дети!$B375,Команды!$A$4:$A$30,Команды!$B$4:$B$30)</f>
        <v>Ярославская область</v>
      </c>
      <c r="D375" t="s">
        <v>280</v>
      </c>
      <c r="E375" s="1">
        <v>35780</v>
      </c>
      <c r="F375">
        <v>0</v>
      </c>
      <c r="G375">
        <v>0</v>
      </c>
      <c r="H375" s="3">
        <v>0</v>
      </c>
      <c r="I375" s="3">
        <v>0</v>
      </c>
      <c r="J375" s="3">
        <v>0</v>
      </c>
      <c r="K375" s="3">
        <v>0</v>
      </c>
      <c r="L375" s="3">
        <v>0</v>
      </c>
      <c r="M375" s="3">
        <v>0</v>
      </c>
      <c r="N375" s="3">
        <v>0</v>
      </c>
      <c r="O375" s="3">
        <v>1</v>
      </c>
      <c r="P375" s="3">
        <v>0</v>
      </c>
      <c r="Q375" s="3">
        <v>0</v>
      </c>
      <c r="R375" s="3">
        <v>0</v>
      </c>
      <c r="S375" s="3">
        <v>0</v>
      </c>
    </row>
    <row r="376" spans="1:19" ht="15">
      <c r="A376">
        <v>581</v>
      </c>
      <c r="B376">
        <v>30</v>
      </c>
      <c r="C376" s="4" t="str">
        <f>LOOKUP(Дети!$B376,Команды!$A$4:$A$30,Команды!$B$4:$B$30)</f>
        <v>Ярославская область</v>
      </c>
      <c r="D376" t="s">
        <v>442</v>
      </c>
      <c r="E376" s="1">
        <v>35096</v>
      </c>
      <c r="F376">
        <v>0</v>
      </c>
      <c r="G376">
        <v>0</v>
      </c>
      <c r="H376" s="3">
        <v>1</v>
      </c>
      <c r="I376" s="3">
        <v>0</v>
      </c>
      <c r="J376" s="3">
        <v>1</v>
      </c>
      <c r="K376" s="3">
        <v>0</v>
      </c>
      <c r="L376" s="3">
        <v>0</v>
      </c>
      <c r="M376" s="3">
        <v>0</v>
      </c>
      <c r="N376" s="3">
        <v>0</v>
      </c>
      <c r="O376" s="3">
        <v>0</v>
      </c>
      <c r="P376" s="3">
        <v>0</v>
      </c>
      <c r="Q376" s="3">
        <v>0</v>
      </c>
      <c r="R376" s="3">
        <v>0</v>
      </c>
      <c r="S376" s="3">
        <v>0</v>
      </c>
    </row>
    <row r="377" spans="1:19" ht="15">
      <c r="A377">
        <v>594</v>
      </c>
      <c r="B377">
        <v>30</v>
      </c>
      <c r="C377" s="4" t="str">
        <f>LOOKUP(Дети!$B377,Команды!$A$4:$A$30,Команды!$B$4:$B$30)</f>
        <v>Ярославская область</v>
      </c>
      <c r="D377" t="s">
        <v>285</v>
      </c>
      <c r="E377" s="1">
        <v>35957</v>
      </c>
      <c r="F377">
        <v>0</v>
      </c>
      <c r="G377">
        <v>0</v>
      </c>
      <c r="H377" s="3">
        <v>1</v>
      </c>
      <c r="I377" s="3">
        <v>0</v>
      </c>
      <c r="J377" s="3">
        <v>0</v>
      </c>
      <c r="K377" s="3">
        <v>0</v>
      </c>
      <c r="L377" s="3">
        <v>0</v>
      </c>
      <c r="M377" s="3">
        <v>0</v>
      </c>
      <c r="N377" s="3">
        <v>0</v>
      </c>
      <c r="O377" s="3">
        <v>0</v>
      </c>
      <c r="P377" s="3">
        <v>0</v>
      </c>
      <c r="Q377" s="3">
        <v>0</v>
      </c>
      <c r="R377" s="3">
        <v>0</v>
      </c>
      <c r="S377" s="3">
        <v>0</v>
      </c>
    </row>
    <row r="378" spans="1:19" ht="15">
      <c r="A378">
        <v>596</v>
      </c>
      <c r="B378">
        <v>30</v>
      </c>
      <c r="C378" s="4" t="str">
        <f>LOOKUP(Дети!$B378,Команды!$A$4:$A$30,Команды!$B$4:$B$30)</f>
        <v>Ярославская область</v>
      </c>
      <c r="D378" t="s">
        <v>450</v>
      </c>
      <c r="E378" s="1">
        <v>34911</v>
      </c>
      <c r="F378">
        <v>0</v>
      </c>
      <c r="G378">
        <v>0</v>
      </c>
      <c r="H378" s="3">
        <v>0</v>
      </c>
      <c r="I378" s="3">
        <v>0</v>
      </c>
      <c r="J378" s="3">
        <v>0</v>
      </c>
      <c r="K378" s="3">
        <v>0</v>
      </c>
      <c r="L378" s="3">
        <v>0</v>
      </c>
      <c r="M378" s="3">
        <v>1</v>
      </c>
      <c r="N378" s="3">
        <v>0</v>
      </c>
      <c r="O378" s="3">
        <v>0</v>
      </c>
      <c r="P378" s="3">
        <v>0</v>
      </c>
      <c r="Q378" s="3">
        <v>0</v>
      </c>
      <c r="R378" s="3">
        <v>0</v>
      </c>
      <c r="S378" s="3">
        <v>0</v>
      </c>
    </row>
    <row r="379" spans="1:19" ht="15">
      <c r="A379">
        <v>591</v>
      </c>
      <c r="B379">
        <v>30</v>
      </c>
      <c r="C379" s="4" t="str">
        <f>LOOKUP(Дети!$B379,Команды!$A$4:$A$30,Команды!$B$4:$B$30)</f>
        <v>Ярославская область</v>
      </c>
      <c r="D379" t="s">
        <v>283</v>
      </c>
      <c r="E379" s="1">
        <v>34809</v>
      </c>
      <c r="F379">
        <v>0</v>
      </c>
      <c r="G379">
        <v>0</v>
      </c>
      <c r="H379" s="3">
        <v>0</v>
      </c>
      <c r="I379" s="3">
        <v>0</v>
      </c>
      <c r="J379" s="3">
        <v>0</v>
      </c>
      <c r="K379" s="3">
        <v>1</v>
      </c>
      <c r="L379" s="3">
        <v>1</v>
      </c>
      <c r="M379" s="3">
        <v>0</v>
      </c>
      <c r="N379" s="3">
        <v>1</v>
      </c>
      <c r="O379" s="3">
        <v>0</v>
      </c>
      <c r="P379" s="3">
        <v>0</v>
      </c>
      <c r="Q379" s="3">
        <v>0</v>
      </c>
      <c r="R379" s="3">
        <v>0</v>
      </c>
      <c r="S379" s="3">
        <v>0</v>
      </c>
    </row>
    <row r="380" spans="1:19" ht="15">
      <c r="A380">
        <v>595</v>
      </c>
      <c r="B380">
        <v>30</v>
      </c>
      <c r="C380" s="4" t="str">
        <f>LOOKUP(Дети!$B380,Команды!$A$4:$A$30,Команды!$B$4:$B$30)</f>
        <v>Ярославская область</v>
      </c>
      <c r="D380" t="s">
        <v>286</v>
      </c>
      <c r="E380" s="1">
        <v>35875</v>
      </c>
      <c r="F380">
        <v>0</v>
      </c>
      <c r="G380">
        <v>0</v>
      </c>
      <c r="H380" s="3">
        <v>0</v>
      </c>
      <c r="I380" s="3">
        <v>0</v>
      </c>
      <c r="J380" s="3">
        <v>0</v>
      </c>
      <c r="K380" s="3">
        <v>0</v>
      </c>
      <c r="L380" s="3">
        <v>0</v>
      </c>
      <c r="M380" s="3">
        <v>1</v>
      </c>
      <c r="N380" s="3">
        <v>0</v>
      </c>
      <c r="O380" s="3">
        <v>0</v>
      </c>
      <c r="P380" s="3">
        <v>1</v>
      </c>
      <c r="Q380" s="3">
        <v>0</v>
      </c>
      <c r="R380" s="3">
        <v>0</v>
      </c>
      <c r="S380" s="3">
        <v>0</v>
      </c>
    </row>
    <row r="381" spans="1:19" ht="15">
      <c r="A381">
        <v>587</v>
      </c>
      <c r="B381">
        <v>30</v>
      </c>
      <c r="C381" s="4" t="str">
        <f>LOOKUP(Дети!$B381,Команды!$A$4:$A$30,Команды!$B$4:$B$30)</f>
        <v>Ярославская область</v>
      </c>
      <c r="D381" t="s">
        <v>445</v>
      </c>
      <c r="E381" s="1">
        <v>35514</v>
      </c>
      <c r="F381">
        <v>0</v>
      </c>
      <c r="G381">
        <v>0</v>
      </c>
      <c r="H381" s="3">
        <v>0</v>
      </c>
      <c r="I381" s="3">
        <v>0</v>
      </c>
      <c r="J381" s="3">
        <v>0</v>
      </c>
      <c r="K381" s="3">
        <v>0</v>
      </c>
      <c r="L381" s="3">
        <v>0</v>
      </c>
      <c r="M381" s="3">
        <v>1</v>
      </c>
      <c r="N381" s="3">
        <v>0</v>
      </c>
      <c r="O381" s="3">
        <v>0</v>
      </c>
      <c r="P381" s="3">
        <v>0</v>
      </c>
      <c r="Q381" s="3">
        <v>0</v>
      </c>
      <c r="R381" s="3">
        <v>0</v>
      </c>
      <c r="S381" s="3">
        <v>0</v>
      </c>
    </row>
    <row r="382" spans="1:19" ht="15">
      <c r="A382">
        <v>592</v>
      </c>
      <c r="B382">
        <v>30</v>
      </c>
      <c r="C382" s="4" t="str">
        <f>LOOKUP(Дети!$B382,Команды!$A$4:$A$30,Команды!$B$4:$B$30)</f>
        <v>Ярославская область</v>
      </c>
      <c r="D382" t="s">
        <v>449</v>
      </c>
      <c r="E382" s="1">
        <v>36075</v>
      </c>
      <c r="F382">
        <v>0</v>
      </c>
      <c r="G382">
        <v>0</v>
      </c>
      <c r="H382" s="3">
        <v>0</v>
      </c>
      <c r="I382" s="3">
        <v>0</v>
      </c>
      <c r="J382" s="3">
        <v>0</v>
      </c>
      <c r="K382" s="3">
        <v>0</v>
      </c>
      <c r="L382" s="3">
        <v>1</v>
      </c>
      <c r="M382" s="3">
        <v>0</v>
      </c>
      <c r="N382" s="3">
        <v>0</v>
      </c>
      <c r="O382" s="3">
        <v>0</v>
      </c>
      <c r="P382" s="3">
        <v>0</v>
      </c>
      <c r="Q382" s="3">
        <v>0</v>
      </c>
      <c r="R382" s="3">
        <v>0</v>
      </c>
      <c r="S382" s="3">
        <v>0</v>
      </c>
    </row>
    <row r="383" spans="1:19" ht="15">
      <c r="A383">
        <v>588</v>
      </c>
      <c r="B383">
        <v>30</v>
      </c>
      <c r="C383" s="4" t="str">
        <f>LOOKUP(Дети!$B383,Команды!$A$4:$A$30,Команды!$B$4:$B$30)</f>
        <v>Ярославская область</v>
      </c>
      <c r="D383" t="s">
        <v>446</v>
      </c>
      <c r="E383" s="1">
        <v>35249</v>
      </c>
      <c r="F383">
        <v>0</v>
      </c>
      <c r="G383">
        <v>0</v>
      </c>
      <c r="H383" s="3">
        <v>0</v>
      </c>
      <c r="I383" s="3">
        <v>0</v>
      </c>
      <c r="J383" s="3">
        <v>0</v>
      </c>
      <c r="K383" s="3">
        <v>0</v>
      </c>
      <c r="L383" s="3">
        <v>1</v>
      </c>
      <c r="M383" s="3">
        <v>1</v>
      </c>
      <c r="N383" s="3">
        <v>0</v>
      </c>
      <c r="O383" s="3">
        <v>0</v>
      </c>
      <c r="P383" s="3">
        <v>0</v>
      </c>
      <c r="Q383" s="3">
        <v>0</v>
      </c>
      <c r="R383" s="3">
        <v>0</v>
      </c>
      <c r="S383" s="3">
        <v>0</v>
      </c>
    </row>
    <row r="384" spans="1:19" ht="15">
      <c r="A384">
        <v>600</v>
      </c>
      <c r="B384">
        <v>30</v>
      </c>
      <c r="C384" s="4" t="str">
        <f>LOOKUP(Дети!$B384,Команды!$A$4:$A$30,Команды!$B$4:$B$30)</f>
        <v>Ярославская область</v>
      </c>
      <c r="D384" t="s">
        <v>454</v>
      </c>
      <c r="E384" s="1">
        <v>35582</v>
      </c>
      <c r="F384">
        <v>0</v>
      </c>
      <c r="G384">
        <v>0</v>
      </c>
      <c r="H384" s="3">
        <v>0</v>
      </c>
      <c r="I384" s="3">
        <v>0</v>
      </c>
      <c r="J384" s="3">
        <v>0</v>
      </c>
      <c r="K384" s="3">
        <v>0</v>
      </c>
      <c r="L384" s="3">
        <v>1</v>
      </c>
      <c r="M384" s="3">
        <v>0</v>
      </c>
      <c r="N384" s="3">
        <v>0</v>
      </c>
      <c r="O384" s="3">
        <v>0</v>
      </c>
      <c r="P384" s="3">
        <v>0</v>
      </c>
      <c r="Q384" s="3">
        <v>0</v>
      </c>
      <c r="R384" s="3">
        <v>0</v>
      </c>
      <c r="S384" s="3">
        <v>0</v>
      </c>
    </row>
    <row r="385" spans="1:19" ht="15">
      <c r="A385">
        <v>597</v>
      </c>
      <c r="B385">
        <v>30</v>
      </c>
      <c r="C385" s="4" t="str">
        <f>LOOKUP(Дети!$B385,Команды!$A$4:$A$30,Команды!$B$4:$B$30)</f>
        <v>Ярославская область</v>
      </c>
      <c r="D385" t="s">
        <v>451</v>
      </c>
      <c r="E385" s="1">
        <v>35238</v>
      </c>
      <c r="F385">
        <v>0</v>
      </c>
      <c r="G385">
        <v>0</v>
      </c>
      <c r="H385" s="3">
        <v>0</v>
      </c>
      <c r="I385" s="3">
        <v>0</v>
      </c>
      <c r="J385" s="3">
        <v>0</v>
      </c>
      <c r="K385" s="3">
        <v>0</v>
      </c>
      <c r="L385" s="3">
        <v>0</v>
      </c>
      <c r="M385" s="3">
        <v>0</v>
      </c>
      <c r="N385" s="3">
        <v>0</v>
      </c>
      <c r="O385" s="3">
        <v>0</v>
      </c>
      <c r="P385" s="3">
        <v>0</v>
      </c>
      <c r="Q385" s="3">
        <v>0</v>
      </c>
      <c r="R385" s="3">
        <v>1</v>
      </c>
      <c r="S385" s="3">
        <v>0</v>
      </c>
    </row>
    <row r="386" spans="1:19" ht="15">
      <c r="A386">
        <v>598</v>
      </c>
      <c r="B386">
        <v>30</v>
      </c>
      <c r="C386" s="4" t="str">
        <f>LOOKUP(Дети!$B386,Команды!$A$4:$A$30,Команды!$B$4:$B$30)</f>
        <v>Ярославская область</v>
      </c>
      <c r="D386" t="s">
        <v>452</v>
      </c>
      <c r="E386" s="1">
        <v>35178</v>
      </c>
      <c r="F386">
        <v>0</v>
      </c>
      <c r="G386">
        <v>0</v>
      </c>
      <c r="H386" s="3">
        <v>0</v>
      </c>
      <c r="I386" s="3">
        <v>0</v>
      </c>
      <c r="J386" s="3">
        <v>0</v>
      </c>
      <c r="K386" s="3">
        <v>0</v>
      </c>
      <c r="L386" s="3">
        <v>0</v>
      </c>
      <c r="M386" s="3">
        <v>1</v>
      </c>
      <c r="N386" s="3">
        <v>0</v>
      </c>
      <c r="O386" s="3">
        <v>0</v>
      </c>
      <c r="P386" s="3">
        <v>0</v>
      </c>
      <c r="Q386" s="3">
        <v>0</v>
      </c>
      <c r="R386" s="3">
        <v>0</v>
      </c>
      <c r="S386" s="3">
        <v>0</v>
      </c>
    </row>
    <row r="387" spans="1:19" ht="15">
      <c r="A387">
        <v>583</v>
      </c>
      <c r="B387">
        <v>30</v>
      </c>
      <c r="C387" s="4" t="str">
        <f>LOOKUP(Дети!$B387,Команды!$A$4:$A$30,Команды!$B$4:$B$30)</f>
        <v>Ярославская область</v>
      </c>
      <c r="D387" t="s">
        <v>443</v>
      </c>
      <c r="E387" s="1">
        <v>36243</v>
      </c>
      <c r="F387">
        <v>0</v>
      </c>
      <c r="G387">
        <v>0</v>
      </c>
      <c r="H387" s="3">
        <v>0</v>
      </c>
      <c r="I387" s="3">
        <v>0</v>
      </c>
      <c r="J387" s="3">
        <v>0</v>
      </c>
      <c r="K387" s="3">
        <v>0</v>
      </c>
      <c r="L387" s="3">
        <v>0</v>
      </c>
      <c r="M387" s="3">
        <v>0</v>
      </c>
      <c r="N387" s="3">
        <v>0</v>
      </c>
      <c r="O387" s="3">
        <v>1</v>
      </c>
      <c r="P387" s="3">
        <v>0</v>
      </c>
      <c r="Q387" s="3">
        <v>0</v>
      </c>
      <c r="R387" s="3">
        <v>0</v>
      </c>
      <c r="S387" s="3">
        <v>0</v>
      </c>
    </row>
    <row r="388" spans="1:19" ht="15">
      <c r="A388">
        <v>599</v>
      </c>
      <c r="B388">
        <v>30</v>
      </c>
      <c r="C388" s="4" t="str">
        <f>LOOKUP(Дети!$B388,Команды!$A$4:$A$30,Команды!$B$4:$B$30)</f>
        <v>Ярославская область</v>
      </c>
      <c r="D388" t="s">
        <v>453</v>
      </c>
      <c r="E388" s="1">
        <v>34857</v>
      </c>
      <c r="F388">
        <v>0</v>
      </c>
      <c r="G388">
        <v>0</v>
      </c>
      <c r="H388" s="3">
        <v>0</v>
      </c>
      <c r="I388" s="3">
        <v>0</v>
      </c>
      <c r="J388" s="3">
        <v>0</v>
      </c>
      <c r="K388" s="3">
        <v>0</v>
      </c>
      <c r="L388" s="3">
        <v>1</v>
      </c>
      <c r="M388" s="3">
        <v>0</v>
      </c>
      <c r="N388" s="3">
        <v>0</v>
      </c>
      <c r="O388" s="3">
        <v>0</v>
      </c>
      <c r="P388" s="3">
        <v>0</v>
      </c>
      <c r="Q388" s="3">
        <v>0</v>
      </c>
      <c r="R388" s="3">
        <v>0</v>
      </c>
      <c r="S388" s="3">
        <v>0</v>
      </c>
    </row>
    <row r="389" spans="1:19" ht="15">
      <c r="A389">
        <v>584</v>
      </c>
      <c r="B389">
        <v>30</v>
      </c>
      <c r="C389" s="4" t="str">
        <f>LOOKUP(Дети!$B389,Команды!$A$4:$A$30,Команды!$B$4:$B$30)</f>
        <v>Ярославская область</v>
      </c>
      <c r="D389" t="s">
        <v>281</v>
      </c>
      <c r="E389" s="1">
        <v>35297</v>
      </c>
      <c r="F389">
        <v>0</v>
      </c>
      <c r="G389">
        <v>0</v>
      </c>
      <c r="H389" s="3">
        <v>0</v>
      </c>
      <c r="I389" s="3">
        <v>0</v>
      </c>
      <c r="J389" s="3">
        <v>0</v>
      </c>
      <c r="K389" s="3">
        <v>0</v>
      </c>
      <c r="L389" s="3">
        <v>0</v>
      </c>
      <c r="M389" s="3">
        <v>0</v>
      </c>
      <c r="N389" s="3">
        <v>0</v>
      </c>
      <c r="O389" s="3">
        <v>0</v>
      </c>
      <c r="P389" s="3">
        <v>0</v>
      </c>
      <c r="Q389" s="3">
        <v>1</v>
      </c>
      <c r="R389" s="3">
        <v>0</v>
      </c>
      <c r="S389" s="3">
        <v>0</v>
      </c>
    </row>
    <row r="390" spans="1:19" ht="15">
      <c r="A390">
        <v>593</v>
      </c>
      <c r="B390">
        <v>30</v>
      </c>
      <c r="C390" s="4" t="str">
        <f>LOOKUP(Дети!$B390,Команды!$A$4:$A$30,Команды!$B$4:$B$30)</f>
        <v>Ярославская область</v>
      </c>
      <c r="D390" t="s">
        <v>284</v>
      </c>
      <c r="E390" s="1">
        <v>36031</v>
      </c>
      <c r="F390">
        <v>0</v>
      </c>
      <c r="G390">
        <v>0</v>
      </c>
      <c r="H390" s="3">
        <v>0</v>
      </c>
      <c r="I390" s="3">
        <v>0</v>
      </c>
      <c r="J390" s="3">
        <v>0</v>
      </c>
      <c r="K390" s="3">
        <v>0</v>
      </c>
      <c r="L390" s="3">
        <v>0</v>
      </c>
      <c r="M390" s="3">
        <v>0</v>
      </c>
      <c r="N390" s="3">
        <v>0</v>
      </c>
      <c r="O390" s="3">
        <v>0</v>
      </c>
      <c r="P390" s="3">
        <v>0</v>
      </c>
      <c r="Q390" s="3">
        <v>0</v>
      </c>
      <c r="R390" s="3">
        <v>0</v>
      </c>
      <c r="S390" s="3">
        <v>1</v>
      </c>
    </row>
    <row r="391" spans="1:19" ht="15">
      <c r="A391">
        <v>585</v>
      </c>
      <c r="B391">
        <v>30</v>
      </c>
      <c r="C391" s="4" t="str">
        <f>LOOKUP(Дети!$B391,Команды!$A$4:$A$30,Команды!$B$4:$B$30)</f>
        <v>Ярославская область</v>
      </c>
      <c r="D391" t="s">
        <v>282</v>
      </c>
      <c r="E391" s="1">
        <v>36288</v>
      </c>
      <c r="F391">
        <v>0</v>
      </c>
      <c r="G391">
        <v>0</v>
      </c>
      <c r="H391" s="3">
        <v>0</v>
      </c>
      <c r="I391" s="3">
        <v>0</v>
      </c>
      <c r="J391" s="3">
        <v>0</v>
      </c>
      <c r="K391" s="3">
        <v>1</v>
      </c>
      <c r="L391" s="3">
        <v>1</v>
      </c>
      <c r="M391" s="3">
        <v>0</v>
      </c>
      <c r="N391" s="3">
        <v>0</v>
      </c>
      <c r="O391" s="3">
        <v>0</v>
      </c>
      <c r="P391" s="3">
        <v>0</v>
      </c>
      <c r="Q391" s="3">
        <v>0</v>
      </c>
      <c r="R391" s="3">
        <v>0</v>
      </c>
      <c r="S391" s="3">
        <v>0</v>
      </c>
    </row>
    <row r="392" spans="1:19" ht="15">
      <c r="A392">
        <v>589</v>
      </c>
      <c r="B392">
        <v>30</v>
      </c>
      <c r="C392" s="4" t="str">
        <f>LOOKUP(Дети!$B392,Команды!$A$4:$A$30,Команды!$B$4:$B$30)</f>
        <v>Ярославская область</v>
      </c>
      <c r="D392" t="s">
        <v>447</v>
      </c>
      <c r="E392" s="1">
        <v>35457</v>
      </c>
      <c r="F392">
        <v>0</v>
      </c>
      <c r="G392">
        <v>0</v>
      </c>
      <c r="H392" s="3">
        <v>0</v>
      </c>
      <c r="I392" s="3">
        <v>0</v>
      </c>
      <c r="J392" s="3">
        <v>0</v>
      </c>
      <c r="K392" s="3">
        <v>0</v>
      </c>
      <c r="L392" s="3">
        <v>0</v>
      </c>
      <c r="M392" s="3">
        <v>0</v>
      </c>
      <c r="N392" s="3">
        <v>0</v>
      </c>
      <c r="O392" s="3">
        <v>0</v>
      </c>
      <c r="P392" s="3">
        <v>0</v>
      </c>
      <c r="Q392" s="3">
        <v>0</v>
      </c>
      <c r="R392" s="3">
        <v>0</v>
      </c>
      <c r="S392" s="3">
        <v>0</v>
      </c>
    </row>
    <row r="393" spans="1:19" ht="15">
      <c r="A393">
        <v>590</v>
      </c>
      <c r="B393">
        <v>30</v>
      </c>
      <c r="C393" s="4" t="str">
        <f>LOOKUP(Дети!$B393,Команды!$A$4:$A$30,Команды!$B$4:$B$30)</f>
        <v>Ярославская область</v>
      </c>
      <c r="D393" t="s">
        <v>448</v>
      </c>
      <c r="E393" s="1">
        <v>35549</v>
      </c>
      <c r="F393">
        <v>0</v>
      </c>
      <c r="G393">
        <v>0</v>
      </c>
      <c r="H393" s="3">
        <v>0</v>
      </c>
      <c r="I393" s="3">
        <v>0</v>
      </c>
      <c r="J393" s="3">
        <v>0</v>
      </c>
      <c r="K393" s="3">
        <v>0</v>
      </c>
      <c r="L393" s="3">
        <v>0</v>
      </c>
      <c r="M393" s="3">
        <v>0</v>
      </c>
      <c r="N393" s="3">
        <v>0</v>
      </c>
      <c r="O393" s="3">
        <v>0</v>
      </c>
      <c r="P393" s="3">
        <v>0</v>
      </c>
      <c r="Q393" s="3">
        <v>0</v>
      </c>
      <c r="R393" s="3">
        <v>0</v>
      </c>
      <c r="S393" s="3">
        <v>0</v>
      </c>
    </row>
    <row r="394" spans="1:19" ht="15">
      <c r="A394">
        <v>610</v>
      </c>
      <c r="B394">
        <v>31</v>
      </c>
      <c r="C394" s="4" t="str">
        <f>LOOKUP(Дети!$B394,Команды!$A$4:$A$30,Команды!$B$4:$B$30)</f>
        <v>Ступинский район М.О.</v>
      </c>
      <c r="D394" t="s">
        <v>520</v>
      </c>
      <c r="E394" s="1">
        <v>35153</v>
      </c>
      <c r="F394">
        <v>0</v>
      </c>
      <c r="G394">
        <v>0</v>
      </c>
      <c r="H394" s="3">
        <v>0</v>
      </c>
      <c r="I394" s="3">
        <v>0</v>
      </c>
      <c r="J394" s="3">
        <v>0</v>
      </c>
      <c r="K394" s="3">
        <v>0</v>
      </c>
      <c r="L394" s="3">
        <v>0</v>
      </c>
      <c r="M394" s="3">
        <v>0</v>
      </c>
      <c r="N394" s="3">
        <v>0</v>
      </c>
      <c r="O394" s="3">
        <v>1</v>
      </c>
      <c r="P394" s="3">
        <v>0</v>
      </c>
      <c r="Q394" s="3">
        <v>0</v>
      </c>
      <c r="R394" s="3">
        <v>0</v>
      </c>
      <c r="S394" s="3">
        <v>0</v>
      </c>
    </row>
    <row r="395" spans="1:19" ht="15">
      <c r="A395">
        <v>602</v>
      </c>
      <c r="B395">
        <v>31</v>
      </c>
      <c r="C395" s="4" t="str">
        <f>LOOKUP(Дети!$B395,Команды!$A$4:$A$30,Команды!$B$4:$B$30)</f>
        <v>Ступинский район М.О.</v>
      </c>
      <c r="D395" t="s">
        <v>512</v>
      </c>
      <c r="E395" s="1">
        <v>35231</v>
      </c>
      <c r="F395">
        <v>0</v>
      </c>
      <c r="G395">
        <v>0</v>
      </c>
      <c r="H395" s="3">
        <v>0</v>
      </c>
      <c r="I395" s="3">
        <v>0</v>
      </c>
      <c r="J395" s="3">
        <v>1</v>
      </c>
      <c r="K395" s="3">
        <v>0</v>
      </c>
      <c r="L395" s="3">
        <v>0</v>
      </c>
      <c r="M395" s="3">
        <v>0</v>
      </c>
      <c r="N395" s="3">
        <v>0</v>
      </c>
      <c r="O395" s="3">
        <v>0</v>
      </c>
      <c r="P395" s="3">
        <v>0</v>
      </c>
      <c r="Q395" s="3">
        <v>0</v>
      </c>
      <c r="R395" s="3">
        <v>0</v>
      </c>
      <c r="S395" s="3">
        <v>0</v>
      </c>
    </row>
    <row r="396" spans="1:19" ht="15">
      <c r="A396">
        <v>619</v>
      </c>
      <c r="B396">
        <v>31</v>
      </c>
      <c r="C396" s="4" t="str">
        <f>LOOKUP(Дети!$B396,Команды!$A$4:$A$30,Команды!$B$4:$B$30)</f>
        <v>Ступинский район М.О.</v>
      </c>
      <c r="D396" t="s">
        <v>529</v>
      </c>
      <c r="E396" s="1">
        <v>35304</v>
      </c>
      <c r="F396">
        <v>0</v>
      </c>
      <c r="G396">
        <v>0</v>
      </c>
      <c r="H396" s="3">
        <v>0</v>
      </c>
      <c r="I396" s="3">
        <v>0</v>
      </c>
      <c r="J396" s="3">
        <v>0</v>
      </c>
      <c r="K396" s="3">
        <v>0</v>
      </c>
      <c r="L396" s="3">
        <v>0</v>
      </c>
      <c r="M396" s="3">
        <v>1</v>
      </c>
      <c r="N396" s="3">
        <v>0</v>
      </c>
      <c r="O396" s="3">
        <v>0</v>
      </c>
      <c r="P396" s="3">
        <v>0</v>
      </c>
      <c r="Q396" s="3">
        <v>0</v>
      </c>
      <c r="R396" s="3">
        <v>0</v>
      </c>
      <c r="S396" s="3">
        <v>0</v>
      </c>
    </row>
    <row r="397" spans="1:19" ht="15">
      <c r="A397">
        <v>611</v>
      </c>
      <c r="B397">
        <v>31</v>
      </c>
      <c r="C397" s="4" t="str">
        <f>LOOKUP(Дети!$B397,Команды!$A$4:$A$30,Команды!$B$4:$B$30)</f>
        <v>Ступинский район М.О.</v>
      </c>
      <c r="D397" t="s">
        <v>521</v>
      </c>
      <c r="E397" s="1">
        <v>35274</v>
      </c>
      <c r="F397">
        <v>0</v>
      </c>
      <c r="G397">
        <v>0</v>
      </c>
      <c r="H397" s="3">
        <v>0</v>
      </c>
      <c r="I397" s="3">
        <v>0</v>
      </c>
      <c r="J397" s="3">
        <v>0</v>
      </c>
      <c r="K397" s="3">
        <v>1</v>
      </c>
      <c r="L397" s="3">
        <v>0</v>
      </c>
      <c r="M397" s="3">
        <v>0</v>
      </c>
      <c r="N397" s="3">
        <v>0</v>
      </c>
      <c r="O397" s="3">
        <v>0</v>
      </c>
      <c r="P397" s="3">
        <v>0</v>
      </c>
      <c r="Q397" s="3">
        <v>0</v>
      </c>
      <c r="R397" s="3">
        <v>0</v>
      </c>
      <c r="S397" s="3">
        <v>0</v>
      </c>
    </row>
    <row r="398" spans="1:19" ht="15">
      <c r="A398">
        <v>604</v>
      </c>
      <c r="B398">
        <v>31</v>
      </c>
      <c r="C398" s="4" t="str">
        <f>LOOKUP(Дети!$B398,Команды!$A$4:$A$30,Команды!$B$4:$B$30)</f>
        <v>Ступинский район М.О.</v>
      </c>
      <c r="D398" t="s">
        <v>514</v>
      </c>
      <c r="E398" s="1">
        <v>35110</v>
      </c>
      <c r="F398">
        <v>0</v>
      </c>
      <c r="G398">
        <v>0</v>
      </c>
      <c r="H398" s="3">
        <v>0</v>
      </c>
      <c r="I398" s="3">
        <v>0</v>
      </c>
      <c r="J398" s="3">
        <v>0</v>
      </c>
      <c r="K398" s="3">
        <v>0</v>
      </c>
      <c r="L398" s="3">
        <v>0</v>
      </c>
      <c r="M398" s="3">
        <v>0</v>
      </c>
      <c r="N398" s="3">
        <v>1</v>
      </c>
      <c r="O398" s="3">
        <v>0</v>
      </c>
      <c r="P398" s="3">
        <v>0</v>
      </c>
      <c r="Q398" s="3">
        <v>0</v>
      </c>
      <c r="R398" s="3">
        <v>0</v>
      </c>
      <c r="S398" s="3">
        <v>0</v>
      </c>
    </row>
    <row r="399" spans="1:19" ht="15">
      <c r="A399">
        <v>601</v>
      </c>
      <c r="B399">
        <v>31</v>
      </c>
      <c r="C399" s="4" t="str">
        <f>LOOKUP(Дети!$B399,Команды!$A$4:$A$30,Команды!$B$4:$B$30)</f>
        <v>Ступинский район М.О.</v>
      </c>
      <c r="D399" t="s">
        <v>511</v>
      </c>
      <c r="E399" s="1">
        <v>35210</v>
      </c>
      <c r="F399">
        <v>0</v>
      </c>
      <c r="G399">
        <v>0</v>
      </c>
      <c r="H399" s="3">
        <v>0</v>
      </c>
      <c r="I399" s="3">
        <v>0</v>
      </c>
      <c r="J399" s="3">
        <v>0</v>
      </c>
      <c r="K399" s="3">
        <v>0</v>
      </c>
      <c r="L399" s="3">
        <v>0</v>
      </c>
      <c r="M399" s="3">
        <v>0</v>
      </c>
      <c r="N399" s="3">
        <v>0</v>
      </c>
      <c r="O399" s="3">
        <v>0</v>
      </c>
      <c r="P399" s="3">
        <v>1</v>
      </c>
      <c r="Q399" s="3">
        <v>0</v>
      </c>
      <c r="R399" s="3">
        <v>0</v>
      </c>
      <c r="S399" s="3">
        <v>0</v>
      </c>
    </row>
    <row r="400" spans="1:19" ht="15">
      <c r="A400">
        <v>606</v>
      </c>
      <c r="B400">
        <v>31</v>
      </c>
      <c r="C400" s="4" t="str">
        <f>LOOKUP(Дети!$B400,Команды!$A$4:$A$30,Команды!$B$4:$B$30)</f>
        <v>Ступинский район М.О.</v>
      </c>
      <c r="D400" t="s">
        <v>516</v>
      </c>
      <c r="E400" s="1">
        <v>35388</v>
      </c>
      <c r="F400">
        <v>0</v>
      </c>
      <c r="G400">
        <v>0</v>
      </c>
      <c r="H400" s="3">
        <v>0</v>
      </c>
      <c r="I400" s="3">
        <v>0</v>
      </c>
      <c r="J400" s="3">
        <v>0</v>
      </c>
      <c r="K400" s="3">
        <v>0</v>
      </c>
      <c r="L400" s="3">
        <v>0</v>
      </c>
      <c r="M400" s="3">
        <v>0</v>
      </c>
      <c r="N400" s="3">
        <v>0</v>
      </c>
      <c r="O400" s="3">
        <v>0</v>
      </c>
      <c r="P400" s="3">
        <v>0</v>
      </c>
      <c r="Q400" s="3">
        <v>1</v>
      </c>
      <c r="R400" s="3">
        <v>0</v>
      </c>
      <c r="S400" s="3">
        <v>0</v>
      </c>
    </row>
    <row r="401" spans="1:19" ht="15">
      <c r="A401">
        <v>618</v>
      </c>
      <c r="B401">
        <v>31</v>
      </c>
      <c r="C401" s="4" t="str">
        <f>LOOKUP(Дети!$B401,Команды!$A$4:$A$30,Команды!$B$4:$B$30)</f>
        <v>Ступинский район М.О.</v>
      </c>
      <c r="D401" t="s">
        <v>528</v>
      </c>
      <c r="E401" s="1">
        <v>35268</v>
      </c>
      <c r="F401">
        <v>0</v>
      </c>
      <c r="G401">
        <v>0</v>
      </c>
      <c r="H401" s="3">
        <v>1</v>
      </c>
      <c r="I401" s="3">
        <v>0</v>
      </c>
      <c r="J401" s="3">
        <v>0</v>
      </c>
      <c r="K401" s="3">
        <v>0</v>
      </c>
      <c r="L401" s="3">
        <v>0</v>
      </c>
      <c r="M401" s="3">
        <v>0</v>
      </c>
      <c r="N401" s="3">
        <v>0</v>
      </c>
      <c r="O401" s="3">
        <v>0</v>
      </c>
      <c r="P401" s="3">
        <v>0</v>
      </c>
      <c r="Q401" s="3">
        <v>0</v>
      </c>
      <c r="R401" s="3">
        <v>0</v>
      </c>
      <c r="S401" s="3">
        <v>0</v>
      </c>
    </row>
    <row r="402" spans="1:19" ht="15">
      <c r="A402">
        <v>613</v>
      </c>
      <c r="B402">
        <v>31</v>
      </c>
      <c r="C402" s="4" t="str">
        <f>LOOKUP(Дети!$B402,Команды!$A$4:$A$30,Команды!$B$4:$B$30)</f>
        <v>Ступинский район М.О.</v>
      </c>
      <c r="D402" t="s">
        <v>523</v>
      </c>
      <c r="E402" s="1">
        <v>35459</v>
      </c>
      <c r="F402">
        <v>0</v>
      </c>
      <c r="G402">
        <v>0</v>
      </c>
      <c r="H402" s="3">
        <v>0</v>
      </c>
      <c r="I402" s="3">
        <v>0</v>
      </c>
      <c r="J402" s="3">
        <v>0</v>
      </c>
      <c r="K402" s="3">
        <v>0</v>
      </c>
      <c r="L402" s="3">
        <v>0</v>
      </c>
      <c r="M402" s="3">
        <v>0</v>
      </c>
      <c r="N402" s="3">
        <v>1</v>
      </c>
      <c r="O402" s="3">
        <v>0</v>
      </c>
      <c r="P402" s="3">
        <v>0</v>
      </c>
      <c r="Q402" s="3">
        <v>0</v>
      </c>
      <c r="R402" s="3">
        <v>0</v>
      </c>
      <c r="S402" s="3">
        <v>0</v>
      </c>
    </row>
    <row r="403" spans="1:19" ht="15">
      <c r="A403">
        <v>603</v>
      </c>
      <c r="B403">
        <v>31</v>
      </c>
      <c r="C403" s="4" t="str">
        <f>LOOKUP(Дети!$B403,Команды!$A$4:$A$30,Команды!$B$4:$B$30)</f>
        <v>Ступинский район М.О.</v>
      </c>
      <c r="D403" t="s">
        <v>513</v>
      </c>
      <c r="E403" s="1">
        <v>35478</v>
      </c>
      <c r="F403">
        <v>0</v>
      </c>
      <c r="G403">
        <v>0</v>
      </c>
      <c r="H403" s="3">
        <v>0</v>
      </c>
      <c r="I403" s="3">
        <v>0</v>
      </c>
      <c r="J403" s="3">
        <v>0</v>
      </c>
      <c r="K403" s="3">
        <v>1</v>
      </c>
      <c r="L403" s="3">
        <v>0</v>
      </c>
      <c r="M403" s="3">
        <v>0</v>
      </c>
      <c r="N403" s="3">
        <v>0</v>
      </c>
      <c r="O403" s="3">
        <v>0</v>
      </c>
      <c r="P403" s="3">
        <v>0</v>
      </c>
      <c r="Q403" s="3">
        <v>0</v>
      </c>
      <c r="R403" s="3">
        <v>0</v>
      </c>
      <c r="S403" s="3">
        <v>0</v>
      </c>
    </row>
    <row r="404" spans="1:19" ht="15">
      <c r="A404">
        <v>607</v>
      </c>
      <c r="B404">
        <v>31</v>
      </c>
      <c r="C404" s="4" t="str">
        <f>LOOKUP(Дети!$B404,Команды!$A$4:$A$30,Команды!$B$4:$B$30)</f>
        <v>Ступинский район М.О.</v>
      </c>
      <c r="D404" t="s">
        <v>517</v>
      </c>
      <c r="E404" s="1">
        <v>35643</v>
      </c>
      <c r="F404">
        <v>0</v>
      </c>
      <c r="G404">
        <v>0</v>
      </c>
      <c r="H404" s="3">
        <v>0</v>
      </c>
      <c r="I404" s="3">
        <v>0</v>
      </c>
      <c r="J404" s="3">
        <v>0</v>
      </c>
      <c r="K404" s="3">
        <v>0</v>
      </c>
      <c r="L404" s="3">
        <v>0</v>
      </c>
      <c r="M404" s="3">
        <v>0</v>
      </c>
      <c r="N404" s="3">
        <v>0</v>
      </c>
      <c r="O404" s="3">
        <v>1</v>
      </c>
      <c r="P404" s="3">
        <v>0</v>
      </c>
      <c r="Q404" s="3">
        <v>0</v>
      </c>
      <c r="R404" s="3">
        <v>0</v>
      </c>
      <c r="S404" s="3">
        <v>0</v>
      </c>
    </row>
    <row r="405" spans="1:19" ht="15">
      <c r="A405">
        <v>616</v>
      </c>
      <c r="B405">
        <v>31</v>
      </c>
      <c r="C405" s="4" t="str">
        <f>LOOKUP(Дети!$B405,Команды!$A$4:$A$30,Команды!$B$4:$B$30)</f>
        <v>Ступинский район М.О.</v>
      </c>
      <c r="D405" t="s">
        <v>526</v>
      </c>
      <c r="E405" s="1">
        <v>35227</v>
      </c>
      <c r="F405">
        <v>0</v>
      </c>
      <c r="G405">
        <v>0</v>
      </c>
      <c r="H405" s="3">
        <v>0</v>
      </c>
      <c r="I405" s="3">
        <v>1</v>
      </c>
      <c r="J405" s="3">
        <v>0</v>
      </c>
      <c r="K405" s="3">
        <v>0</v>
      </c>
      <c r="L405" s="3">
        <v>0</v>
      </c>
      <c r="M405" s="3">
        <v>0</v>
      </c>
      <c r="N405" s="3">
        <v>0</v>
      </c>
      <c r="O405" s="3">
        <v>0</v>
      </c>
      <c r="P405" s="3">
        <v>0</v>
      </c>
      <c r="Q405" s="3">
        <v>0</v>
      </c>
      <c r="R405" s="3">
        <v>0</v>
      </c>
      <c r="S405" s="3">
        <v>0</v>
      </c>
    </row>
    <row r="406" spans="1:19" ht="15">
      <c r="A406">
        <v>608</v>
      </c>
      <c r="B406">
        <v>31</v>
      </c>
      <c r="C406" s="4" t="str">
        <f>LOOKUP(Дети!$B406,Команды!$A$4:$A$30,Команды!$B$4:$B$30)</f>
        <v>Ступинский район М.О.</v>
      </c>
      <c r="D406" t="s">
        <v>518</v>
      </c>
      <c r="E406" s="1">
        <v>35656</v>
      </c>
      <c r="F406">
        <v>0</v>
      </c>
      <c r="G406">
        <v>0</v>
      </c>
      <c r="H406" s="3">
        <v>1</v>
      </c>
      <c r="I406" s="3">
        <v>0</v>
      </c>
      <c r="J406" s="3">
        <v>0</v>
      </c>
      <c r="K406" s="3">
        <v>0</v>
      </c>
      <c r="L406" s="3">
        <v>0</v>
      </c>
      <c r="M406" s="3">
        <v>0</v>
      </c>
      <c r="N406" s="3">
        <v>0</v>
      </c>
      <c r="O406" s="3">
        <v>0</v>
      </c>
      <c r="P406" s="3">
        <v>0</v>
      </c>
      <c r="Q406" s="3">
        <v>0</v>
      </c>
      <c r="R406" s="3">
        <v>0</v>
      </c>
      <c r="S406" s="3">
        <v>0</v>
      </c>
    </row>
    <row r="407" spans="1:19" ht="15">
      <c r="A407">
        <v>617</v>
      </c>
      <c r="B407">
        <v>31</v>
      </c>
      <c r="C407" s="4" t="str">
        <f>LOOKUP(Дети!$B407,Команды!$A$4:$A$30,Команды!$B$4:$B$30)</f>
        <v>Ступинский район М.О.</v>
      </c>
      <c r="D407" t="s">
        <v>527</v>
      </c>
      <c r="E407" s="1">
        <v>35236</v>
      </c>
      <c r="F407">
        <v>0</v>
      </c>
      <c r="G407">
        <v>0</v>
      </c>
      <c r="H407" s="3">
        <v>0</v>
      </c>
      <c r="I407" s="3">
        <v>0</v>
      </c>
      <c r="J407" s="3">
        <v>0</v>
      </c>
      <c r="K407" s="3">
        <v>0</v>
      </c>
      <c r="L407" s="3">
        <v>0</v>
      </c>
      <c r="M407" s="3">
        <v>0</v>
      </c>
      <c r="N407" s="3">
        <v>0</v>
      </c>
      <c r="O407" s="3">
        <v>0</v>
      </c>
      <c r="P407" s="3">
        <v>0</v>
      </c>
      <c r="Q407" s="3">
        <v>0</v>
      </c>
      <c r="R407" s="3">
        <v>1</v>
      </c>
      <c r="S407" s="3">
        <v>0</v>
      </c>
    </row>
    <row r="408" spans="1:19" ht="15">
      <c r="A408">
        <v>615</v>
      </c>
      <c r="B408">
        <v>31</v>
      </c>
      <c r="C408" s="4" t="str">
        <f>LOOKUP(Дети!$B408,Команды!$A$4:$A$30,Команды!$B$4:$B$30)</f>
        <v>Ступинский район М.О.</v>
      </c>
      <c r="D408" t="s">
        <v>525</v>
      </c>
      <c r="E408" s="1">
        <v>35467</v>
      </c>
      <c r="F408">
        <v>0</v>
      </c>
      <c r="G408">
        <v>0</v>
      </c>
      <c r="H408" s="3">
        <v>0</v>
      </c>
      <c r="I408" s="3">
        <v>0</v>
      </c>
      <c r="J408" s="3">
        <v>0</v>
      </c>
      <c r="K408" s="3">
        <v>0</v>
      </c>
      <c r="L408" s="3">
        <v>1</v>
      </c>
      <c r="M408" s="3">
        <v>0</v>
      </c>
      <c r="N408" s="3">
        <v>0</v>
      </c>
      <c r="O408" s="3">
        <v>0</v>
      </c>
      <c r="P408" s="3">
        <v>0</v>
      </c>
      <c r="Q408" s="3">
        <v>0</v>
      </c>
      <c r="R408" s="3">
        <v>0</v>
      </c>
      <c r="S408" s="3">
        <v>0</v>
      </c>
    </row>
    <row r="409" spans="1:19" ht="15">
      <c r="A409">
        <v>609</v>
      </c>
      <c r="B409">
        <v>31</v>
      </c>
      <c r="C409" s="4" t="str">
        <f>LOOKUP(Дети!$B409,Команды!$A$4:$A$30,Команды!$B$4:$B$30)</f>
        <v>Ступинский район М.О.</v>
      </c>
      <c r="D409" t="s">
        <v>519</v>
      </c>
      <c r="E409" s="1">
        <v>35316</v>
      </c>
      <c r="F409">
        <v>0</v>
      </c>
      <c r="G409">
        <v>0</v>
      </c>
      <c r="H409" s="3">
        <v>0</v>
      </c>
      <c r="I409" s="3">
        <v>0</v>
      </c>
      <c r="J409" s="3">
        <v>0</v>
      </c>
      <c r="K409" s="3">
        <v>0</v>
      </c>
      <c r="L409" s="3">
        <v>0</v>
      </c>
      <c r="M409" s="3">
        <v>1</v>
      </c>
      <c r="N409" s="3">
        <v>0</v>
      </c>
      <c r="O409" s="3">
        <v>0</v>
      </c>
      <c r="P409" s="3">
        <v>0</v>
      </c>
      <c r="Q409" s="3">
        <v>0</v>
      </c>
      <c r="R409" s="3">
        <v>0</v>
      </c>
      <c r="S409" s="3">
        <v>0</v>
      </c>
    </row>
    <row r="410" spans="1:19" ht="15">
      <c r="A410">
        <v>605</v>
      </c>
      <c r="B410">
        <v>31</v>
      </c>
      <c r="C410" s="4" t="str">
        <f>LOOKUP(Дети!$B410,Команды!$A$4:$A$30,Команды!$B$4:$B$30)</f>
        <v>Ступинский район М.О.</v>
      </c>
      <c r="D410" t="s">
        <v>515</v>
      </c>
      <c r="E410" s="1">
        <v>35269</v>
      </c>
      <c r="F410">
        <v>0</v>
      </c>
      <c r="G410">
        <v>0</v>
      </c>
      <c r="H410" s="3">
        <v>0</v>
      </c>
      <c r="I410" s="3">
        <v>0</v>
      </c>
      <c r="J410" s="3">
        <v>0</v>
      </c>
      <c r="K410" s="3">
        <v>0</v>
      </c>
      <c r="L410" s="3">
        <v>0</v>
      </c>
      <c r="M410" s="3">
        <v>1</v>
      </c>
      <c r="N410" s="3">
        <v>0</v>
      </c>
      <c r="O410" s="3">
        <v>0</v>
      </c>
      <c r="P410" s="3">
        <v>0</v>
      </c>
      <c r="Q410" s="3">
        <v>0</v>
      </c>
      <c r="R410" s="3">
        <v>0</v>
      </c>
      <c r="S410" s="3">
        <v>0</v>
      </c>
    </row>
    <row r="411" spans="1:19" ht="15">
      <c r="A411">
        <v>614</v>
      </c>
      <c r="B411">
        <v>31</v>
      </c>
      <c r="C411" s="4" t="str">
        <f>LOOKUP(Дети!$B411,Команды!$A$4:$A$30,Команды!$B$4:$B$30)</f>
        <v>Ступинский район М.О.</v>
      </c>
      <c r="D411" t="s">
        <v>524</v>
      </c>
      <c r="E411" s="1">
        <v>35241</v>
      </c>
      <c r="F411">
        <v>0</v>
      </c>
      <c r="G411">
        <v>0</v>
      </c>
      <c r="H411" s="3">
        <v>0</v>
      </c>
      <c r="I411" s="3">
        <v>0</v>
      </c>
      <c r="J411" s="3">
        <v>0</v>
      </c>
      <c r="K411" s="3">
        <v>0</v>
      </c>
      <c r="L411" s="3">
        <v>1</v>
      </c>
      <c r="M411" s="3">
        <v>0</v>
      </c>
      <c r="N411" s="3">
        <v>0</v>
      </c>
      <c r="O411" s="3">
        <v>0</v>
      </c>
      <c r="P411" s="3">
        <v>0</v>
      </c>
      <c r="Q411" s="3">
        <v>0</v>
      </c>
      <c r="R411" s="3">
        <v>0</v>
      </c>
      <c r="S411" s="3">
        <v>0</v>
      </c>
    </row>
    <row r="412" spans="1:19" ht="15">
      <c r="A412">
        <v>612</v>
      </c>
      <c r="B412">
        <v>31</v>
      </c>
      <c r="C412" s="4" t="str">
        <f>LOOKUP(Дети!$B412,Команды!$A$4:$A$30,Команды!$B$4:$B$30)</f>
        <v>Ступинский район М.О.</v>
      </c>
      <c r="D412" t="s">
        <v>522</v>
      </c>
      <c r="E412" s="1">
        <v>35072</v>
      </c>
      <c r="F412">
        <v>0</v>
      </c>
      <c r="G412">
        <v>0</v>
      </c>
      <c r="H412" s="3">
        <v>0</v>
      </c>
      <c r="I412" s="3">
        <v>0</v>
      </c>
      <c r="J412" s="3">
        <v>0</v>
      </c>
      <c r="K412" s="3">
        <v>0</v>
      </c>
      <c r="L412" s="3">
        <v>0</v>
      </c>
      <c r="M412" s="3">
        <v>0</v>
      </c>
      <c r="N412" s="3">
        <v>0</v>
      </c>
      <c r="O412" s="3">
        <v>0</v>
      </c>
      <c r="P412" s="3">
        <v>0</v>
      </c>
      <c r="Q412" s="3">
        <v>0</v>
      </c>
      <c r="R412" s="3">
        <v>0</v>
      </c>
      <c r="S412" s="3">
        <v>1</v>
      </c>
    </row>
    <row r="413" spans="1:19" ht="15">
      <c r="A413">
        <v>620</v>
      </c>
      <c r="B413">
        <v>31</v>
      </c>
      <c r="C413" s="4" t="str">
        <f>LOOKUP(Дети!$B413,Команды!$A$4:$A$30,Команды!$B$4:$B$30)</f>
        <v>Ступинский район М.О.</v>
      </c>
      <c r="D413" t="s">
        <v>530</v>
      </c>
      <c r="E413" s="1">
        <v>35314</v>
      </c>
      <c r="F413">
        <v>0</v>
      </c>
      <c r="G413">
        <v>0</v>
      </c>
      <c r="H413" s="3">
        <v>0</v>
      </c>
      <c r="I413" s="3">
        <v>0</v>
      </c>
      <c r="J413" s="3">
        <v>0</v>
      </c>
      <c r="K413" s="3">
        <v>0</v>
      </c>
      <c r="L413" s="3">
        <v>0</v>
      </c>
      <c r="M413" s="3">
        <v>1</v>
      </c>
      <c r="N413" s="3">
        <v>0</v>
      </c>
      <c r="O413" s="3">
        <v>0</v>
      </c>
      <c r="P413" s="3">
        <v>0</v>
      </c>
      <c r="Q413" s="3">
        <v>0</v>
      </c>
      <c r="R413" s="3">
        <v>0</v>
      </c>
      <c r="S413" s="3">
        <v>0</v>
      </c>
    </row>
    <row r="414" spans="1:19" ht="15">
      <c r="A414">
        <v>638</v>
      </c>
      <c r="B414">
        <v>32</v>
      </c>
      <c r="C414" s="4" t="str">
        <f>LOOKUP(Дети!$B414,Команды!$A$4:$A$30,Команды!$B$4:$B$30)</f>
        <v>Республика Татарстан</v>
      </c>
      <c r="D414" t="s">
        <v>279</v>
      </c>
      <c r="E414" s="1">
        <v>35488</v>
      </c>
      <c r="F414">
        <v>0</v>
      </c>
      <c r="G414">
        <v>0</v>
      </c>
      <c r="H414" s="3">
        <v>0</v>
      </c>
      <c r="I414" s="3">
        <v>0</v>
      </c>
      <c r="J414" s="3">
        <v>0</v>
      </c>
      <c r="K414" s="3">
        <v>0</v>
      </c>
      <c r="L414" s="3">
        <v>0</v>
      </c>
      <c r="M414" s="3">
        <v>1</v>
      </c>
      <c r="N414" s="3">
        <v>1</v>
      </c>
      <c r="O414" s="3">
        <v>0</v>
      </c>
      <c r="P414" s="3">
        <v>0</v>
      </c>
      <c r="Q414" s="3">
        <v>0</v>
      </c>
      <c r="R414" s="3">
        <v>0</v>
      </c>
      <c r="S414" s="3">
        <v>0</v>
      </c>
    </row>
    <row r="415" spans="1:19" ht="15">
      <c r="A415">
        <v>624</v>
      </c>
      <c r="B415">
        <v>32</v>
      </c>
      <c r="C415" s="4" t="str">
        <f>LOOKUP(Дети!$B415,Команды!$A$4:$A$30,Команды!$B$4:$B$30)</f>
        <v>Республика Татарстан</v>
      </c>
      <c r="D415" t="s">
        <v>270</v>
      </c>
      <c r="E415" s="1">
        <v>35238</v>
      </c>
      <c r="F415">
        <v>0</v>
      </c>
      <c r="G415">
        <v>0</v>
      </c>
      <c r="H415" s="3">
        <v>0</v>
      </c>
      <c r="I415" s="3">
        <v>0</v>
      </c>
      <c r="J415" s="3">
        <v>0</v>
      </c>
      <c r="K415" s="3">
        <v>0</v>
      </c>
      <c r="L415" s="3">
        <v>1</v>
      </c>
      <c r="M415" s="3">
        <v>1</v>
      </c>
      <c r="N415" s="3">
        <v>0</v>
      </c>
      <c r="O415" s="3">
        <v>1</v>
      </c>
      <c r="P415" s="3">
        <v>0</v>
      </c>
      <c r="Q415" s="3">
        <v>0</v>
      </c>
      <c r="R415" s="3">
        <v>0</v>
      </c>
      <c r="S415" s="3">
        <v>0</v>
      </c>
    </row>
    <row r="416" spans="1:19" ht="15">
      <c r="A416">
        <v>623</v>
      </c>
      <c r="B416">
        <v>32</v>
      </c>
      <c r="C416" s="4" t="str">
        <f>LOOKUP(Дети!$B416,Команды!$A$4:$A$30,Команды!$B$4:$B$30)</f>
        <v>Республика Татарстан</v>
      </c>
      <c r="D416" t="s">
        <v>269</v>
      </c>
      <c r="E416" s="1">
        <v>35546</v>
      </c>
      <c r="F416">
        <v>0</v>
      </c>
      <c r="G416">
        <v>0</v>
      </c>
      <c r="H416" s="3">
        <v>0</v>
      </c>
      <c r="I416" s="3">
        <v>0</v>
      </c>
      <c r="J416" s="3">
        <v>0</v>
      </c>
      <c r="K416" s="3">
        <v>0</v>
      </c>
      <c r="L416" s="3">
        <v>1</v>
      </c>
      <c r="M416" s="3">
        <v>1</v>
      </c>
      <c r="N416" s="3">
        <v>0</v>
      </c>
      <c r="O416" s="3">
        <v>1</v>
      </c>
      <c r="P416" s="3">
        <v>0</v>
      </c>
      <c r="Q416" s="3">
        <v>0</v>
      </c>
      <c r="R416" s="3">
        <v>0</v>
      </c>
      <c r="S416" s="3">
        <v>0</v>
      </c>
    </row>
    <row r="417" spans="1:19" ht="15">
      <c r="A417">
        <v>622</v>
      </c>
      <c r="B417">
        <v>32</v>
      </c>
      <c r="C417" s="4" t="str">
        <f>LOOKUP(Дети!$B417,Команды!$A$4:$A$30,Команды!$B$4:$B$30)</f>
        <v>Республика Татарстан</v>
      </c>
      <c r="D417" t="s">
        <v>405</v>
      </c>
      <c r="E417" s="1">
        <v>35232</v>
      </c>
      <c r="F417">
        <v>0</v>
      </c>
      <c r="G417">
        <v>0</v>
      </c>
      <c r="H417" s="3">
        <v>0</v>
      </c>
      <c r="I417" s="3">
        <v>0</v>
      </c>
      <c r="J417" s="3">
        <v>0</v>
      </c>
      <c r="K417" s="3">
        <v>0</v>
      </c>
      <c r="L417" s="3">
        <v>1</v>
      </c>
      <c r="M417" s="3">
        <v>1</v>
      </c>
      <c r="N417" s="3">
        <v>1</v>
      </c>
      <c r="O417" s="3">
        <v>1</v>
      </c>
      <c r="P417" s="3">
        <v>0</v>
      </c>
      <c r="Q417" s="3">
        <v>0</v>
      </c>
      <c r="R417" s="3">
        <v>0</v>
      </c>
      <c r="S417" s="3">
        <v>0</v>
      </c>
    </row>
    <row r="418" spans="1:19" ht="15">
      <c r="A418">
        <v>632</v>
      </c>
      <c r="B418">
        <v>32</v>
      </c>
      <c r="C418" s="4" t="str">
        <f>LOOKUP(Дети!$B418,Команды!$A$4:$A$30,Команды!$B$4:$B$30)</f>
        <v>Республика Татарстан</v>
      </c>
      <c r="D418" t="s">
        <v>276</v>
      </c>
      <c r="E418" s="1">
        <v>36456</v>
      </c>
      <c r="F418">
        <v>0</v>
      </c>
      <c r="G418">
        <v>0</v>
      </c>
      <c r="H418" s="3">
        <v>0</v>
      </c>
      <c r="I418" s="3">
        <v>0</v>
      </c>
      <c r="J418" s="3">
        <v>0</v>
      </c>
      <c r="K418" s="3">
        <v>0</v>
      </c>
      <c r="L418" s="3">
        <v>0</v>
      </c>
      <c r="M418" s="3">
        <v>1</v>
      </c>
      <c r="N418" s="3">
        <v>0</v>
      </c>
      <c r="O418" s="3">
        <v>0</v>
      </c>
      <c r="P418" s="3">
        <v>0</v>
      </c>
      <c r="Q418" s="3">
        <v>1</v>
      </c>
      <c r="R418" s="3">
        <v>0</v>
      </c>
      <c r="S418" s="3">
        <v>0</v>
      </c>
    </row>
    <row r="419" spans="1:19" ht="15">
      <c r="A419">
        <v>628</v>
      </c>
      <c r="B419">
        <v>32</v>
      </c>
      <c r="C419" s="4" t="str">
        <f>LOOKUP(Дети!$B419,Команды!$A$4:$A$30,Команды!$B$4:$B$30)</f>
        <v>Республика Татарстан</v>
      </c>
      <c r="D419" t="s">
        <v>272</v>
      </c>
      <c r="E419" s="1">
        <v>35672</v>
      </c>
      <c r="F419">
        <v>0</v>
      </c>
      <c r="G419">
        <v>0</v>
      </c>
      <c r="H419" s="3">
        <v>1</v>
      </c>
      <c r="I419" s="3">
        <v>1</v>
      </c>
      <c r="J419" s="3">
        <v>1</v>
      </c>
      <c r="K419" s="3">
        <v>0</v>
      </c>
      <c r="L419" s="3">
        <v>0</v>
      </c>
      <c r="M419" s="3">
        <v>0</v>
      </c>
      <c r="N419" s="3">
        <v>0</v>
      </c>
      <c r="O419" s="3">
        <v>0</v>
      </c>
      <c r="P419" s="3">
        <v>1</v>
      </c>
      <c r="Q419" s="3">
        <v>0</v>
      </c>
      <c r="R419" s="3">
        <v>0</v>
      </c>
      <c r="S419" s="3">
        <v>0</v>
      </c>
    </row>
    <row r="420" spans="1:19" ht="15">
      <c r="A420">
        <v>631</v>
      </c>
      <c r="B420">
        <v>32</v>
      </c>
      <c r="C420" s="4" t="str">
        <f>LOOKUP(Дети!$B420,Команды!$A$4:$A$30,Команды!$B$4:$B$30)</f>
        <v>Республика Татарстан</v>
      </c>
      <c r="D420" t="s">
        <v>275</v>
      </c>
      <c r="E420" s="1">
        <v>35413</v>
      </c>
      <c r="F420">
        <v>0</v>
      </c>
      <c r="G420">
        <v>0</v>
      </c>
      <c r="H420" s="3">
        <v>0</v>
      </c>
      <c r="I420" s="3">
        <v>0</v>
      </c>
      <c r="J420" s="3">
        <v>0</v>
      </c>
      <c r="K420" s="3">
        <v>0</v>
      </c>
      <c r="L420" s="3">
        <v>0</v>
      </c>
      <c r="M420" s="3">
        <v>1</v>
      </c>
      <c r="N420" s="3">
        <v>0</v>
      </c>
      <c r="O420" s="3">
        <v>0</v>
      </c>
      <c r="P420" s="3">
        <v>0</v>
      </c>
      <c r="Q420" s="3">
        <v>0</v>
      </c>
      <c r="R420" s="3">
        <v>0</v>
      </c>
      <c r="S420" s="3">
        <v>0</v>
      </c>
    </row>
    <row r="421" spans="1:19" ht="15">
      <c r="A421">
        <v>635</v>
      </c>
      <c r="B421">
        <v>32</v>
      </c>
      <c r="C421" s="4" t="str">
        <f>LOOKUP(Дети!$B421,Команды!$A$4:$A$30,Команды!$B$4:$B$30)</f>
        <v>Республика Татарстан</v>
      </c>
      <c r="D421" t="s">
        <v>290</v>
      </c>
      <c r="E421" s="1">
        <v>35461</v>
      </c>
      <c r="F421">
        <v>0</v>
      </c>
      <c r="G421">
        <v>0</v>
      </c>
      <c r="H421" s="3">
        <v>0</v>
      </c>
      <c r="I421" s="3">
        <v>0</v>
      </c>
      <c r="J421" s="3">
        <v>0</v>
      </c>
      <c r="K421" s="3">
        <v>0</v>
      </c>
      <c r="L421" s="3">
        <v>0</v>
      </c>
      <c r="M421" s="3">
        <v>1</v>
      </c>
      <c r="N421" s="3">
        <v>0</v>
      </c>
      <c r="O421" s="3">
        <v>0</v>
      </c>
      <c r="P421" s="3">
        <v>0</v>
      </c>
      <c r="Q421" s="3">
        <v>1</v>
      </c>
      <c r="R421" s="3">
        <v>0</v>
      </c>
      <c r="S421" s="3">
        <v>0</v>
      </c>
    </row>
    <row r="422" spans="1:19" ht="15">
      <c r="A422">
        <v>626</v>
      </c>
      <c r="B422">
        <v>32</v>
      </c>
      <c r="C422" s="4" t="str">
        <f>LOOKUP(Дети!$B422,Команды!$A$4:$A$30,Команды!$B$4:$B$30)</f>
        <v>Республика Татарстан</v>
      </c>
      <c r="D422" t="s">
        <v>406</v>
      </c>
      <c r="E422" s="1">
        <v>35487</v>
      </c>
      <c r="F422">
        <v>0</v>
      </c>
      <c r="G422">
        <v>0</v>
      </c>
      <c r="H422" s="3">
        <v>1</v>
      </c>
      <c r="I422" s="3">
        <v>0</v>
      </c>
      <c r="J422" s="3">
        <v>1</v>
      </c>
      <c r="K422" s="3">
        <v>1</v>
      </c>
      <c r="L422" s="3">
        <v>1</v>
      </c>
      <c r="M422" s="3">
        <v>1</v>
      </c>
      <c r="N422" s="3">
        <v>0</v>
      </c>
      <c r="O422" s="3">
        <v>0</v>
      </c>
      <c r="P422" s="3">
        <v>0</v>
      </c>
      <c r="Q422" s="3">
        <v>0</v>
      </c>
      <c r="R422" s="3">
        <v>0</v>
      </c>
      <c r="S422" s="3">
        <v>0</v>
      </c>
    </row>
    <row r="423" spans="1:19" ht="15">
      <c r="A423">
        <v>636</v>
      </c>
      <c r="B423">
        <v>32</v>
      </c>
      <c r="C423" s="4" t="str">
        <f>LOOKUP(Дети!$B423,Команды!$A$4:$A$30,Команды!$B$4:$B$30)</f>
        <v>Республика Татарстан</v>
      </c>
      <c r="D423" t="s">
        <v>291</v>
      </c>
      <c r="E423" s="1">
        <v>35290</v>
      </c>
      <c r="F423">
        <v>0</v>
      </c>
      <c r="G423">
        <v>0</v>
      </c>
      <c r="H423" s="3">
        <v>0</v>
      </c>
      <c r="I423" s="3">
        <v>0</v>
      </c>
      <c r="J423" s="3">
        <v>0</v>
      </c>
      <c r="K423" s="3">
        <v>0</v>
      </c>
      <c r="L423" s="3">
        <v>0</v>
      </c>
      <c r="M423" s="3">
        <v>0</v>
      </c>
      <c r="N423" s="3">
        <v>0</v>
      </c>
      <c r="O423" s="3">
        <v>0</v>
      </c>
      <c r="P423" s="3">
        <v>0</v>
      </c>
      <c r="Q423" s="3">
        <v>0</v>
      </c>
      <c r="R423" s="3">
        <v>0</v>
      </c>
      <c r="S423" s="3">
        <v>1</v>
      </c>
    </row>
    <row r="424" spans="1:19" ht="15">
      <c r="A424">
        <v>640</v>
      </c>
      <c r="B424">
        <v>32</v>
      </c>
      <c r="C424" s="4" t="str">
        <f>LOOKUP(Дети!$B424,Команды!$A$4:$A$30,Команды!$B$4:$B$30)</f>
        <v>Республика Татарстан</v>
      </c>
      <c r="D424" t="s">
        <v>277</v>
      </c>
      <c r="E424" s="1">
        <v>36368</v>
      </c>
      <c r="F424">
        <v>0</v>
      </c>
      <c r="G424">
        <v>0</v>
      </c>
      <c r="H424" s="3">
        <v>1</v>
      </c>
      <c r="I424" s="3">
        <v>1</v>
      </c>
      <c r="J424" s="3">
        <v>1</v>
      </c>
      <c r="K424" s="3">
        <v>0</v>
      </c>
      <c r="L424" s="3">
        <v>0</v>
      </c>
      <c r="M424" s="3">
        <v>0</v>
      </c>
      <c r="N424" s="3">
        <v>0</v>
      </c>
      <c r="O424" s="3">
        <v>0</v>
      </c>
      <c r="P424" s="3">
        <v>0</v>
      </c>
      <c r="Q424" s="3">
        <v>0</v>
      </c>
      <c r="R424" s="3">
        <v>0</v>
      </c>
      <c r="S424" s="3">
        <v>0</v>
      </c>
    </row>
    <row r="425" spans="1:19" ht="15">
      <c r="A425">
        <v>625</v>
      </c>
      <c r="B425">
        <v>32</v>
      </c>
      <c r="C425" s="4" t="str">
        <f>LOOKUP(Дети!$B425,Команды!$A$4:$A$30,Команды!$B$4:$B$30)</f>
        <v>Республика Татарстан</v>
      </c>
      <c r="D425" t="s">
        <v>287</v>
      </c>
      <c r="E425" s="1">
        <v>35165</v>
      </c>
      <c r="F425">
        <v>0</v>
      </c>
      <c r="G425">
        <v>0</v>
      </c>
      <c r="H425" s="3">
        <v>0</v>
      </c>
      <c r="I425" s="3">
        <v>0</v>
      </c>
      <c r="J425" s="3">
        <v>0</v>
      </c>
      <c r="K425" s="3">
        <v>0</v>
      </c>
      <c r="L425" s="3">
        <v>1</v>
      </c>
      <c r="M425" s="3">
        <v>1</v>
      </c>
      <c r="N425" s="3">
        <v>0</v>
      </c>
      <c r="O425" s="3">
        <v>1</v>
      </c>
      <c r="P425" s="3">
        <v>0</v>
      </c>
      <c r="Q425" s="3">
        <v>0</v>
      </c>
      <c r="R425" s="3">
        <v>0</v>
      </c>
      <c r="S425" s="3">
        <v>0</v>
      </c>
    </row>
    <row r="426" spans="1:19" ht="15">
      <c r="A426">
        <v>621</v>
      </c>
      <c r="B426">
        <v>32</v>
      </c>
      <c r="C426" s="4" t="str">
        <f>LOOKUP(Дети!$B426,Команды!$A$4:$A$30,Команды!$B$4:$B$30)</f>
        <v>Республика Татарстан</v>
      </c>
      <c r="D426" t="s">
        <v>268</v>
      </c>
      <c r="E426" s="1">
        <v>35475</v>
      </c>
      <c r="F426">
        <v>0</v>
      </c>
      <c r="G426">
        <v>0</v>
      </c>
      <c r="H426" s="3">
        <v>0</v>
      </c>
      <c r="I426" s="3">
        <v>0</v>
      </c>
      <c r="J426" s="3">
        <v>0</v>
      </c>
      <c r="K426" s="3">
        <v>0</v>
      </c>
      <c r="L426" s="3">
        <v>1</v>
      </c>
      <c r="M426" s="3">
        <v>1</v>
      </c>
      <c r="N426" s="3">
        <v>0</v>
      </c>
      <c r="O426" s="3">
        <v>0</v>
      </c>
      <c r="P426" s="3">
        <v>1</v>
      </c>
      <c r="Q426" s="3">
        <v>0</v>
      </c>
      <c r="R426" s="3">
        <v>0</v>
      </c>
      <c r="S426" s="3">
        <v>0</v>
      </c>
    </row>
    <row r="427" spans="1:19" ht="15">
      <c r="A427">
        <v>639</v>
      </c>
      <c r="B427">
        <v>32</v>
      </c>
      <c r="C427" s="4" t="str">
        <f>LOOKUP(Дети!$B427,Команды!$A$4:$A$30,Команды!$B$4:$B$30)</f>
        <v>Республика Татарстан</v>
      </c>
      <c r="D427" t="s">
        <v>292</v>
      </c>
      <c r="E427" s="1">
        <v>35585</v>
      </c>
      <c r="F427">
        <v>0</v>
      </c>
      <c r="G427">
        <v>0</v>
      </c>
      <c r="H427" s="3">
        <v>0</v>
      </c>
      <c r="I427" s="3">
        <v>0</v>
      </c>
      <c r="J427" s="3">
        <v>0</v>
      </c>
      <c r="K427" s="3">
        <v>0</v>
      </c>
      <c r="L427" s="3">
        <v>0</v>
      </c>
      <c r="M427" s="3">
        <v>1</v>
      </c>
      <c r="N427" s="3">
        <v>0</v>
      </c>
      <c r="O427" s="3">
        <v>0</v>
      </c>
      <c r="P427" s="3">
        <v>0</v>
      </c>
      <c r="Q427" s="3">
        <v>1</v>
      </c>
      <c r="R427" s="3">
        <v>0</v>
      </c>
      <c r="S427" s="3">
        <v>0</v>
      </c>
    </row>
    <row r="428" spans="1:19" ht="15">
      <c r="A428">
        <v>627</v>
      </c>
      <c r="B428">
        <v>32</v>
      </c>
      <c r="C428" s="4" t="str">
        <f>LOOKUP(Дети!$B428,Команды!$A$4:$A$30,Команды!$B$4:$B$30)</f>
        <v>Республика Татарстан</v>
      </c>
      <c r="D428" t="s">
        <v>271</v>
      </c>
      <c r="E428" s="1">
        <v>35634</v>
      </c>
      <c r="F428">
        <v>0</v>
      </c>
      <c r="G428">
        <v>0</v>
      </c>
      <c r="H428" s="3">
        <v>0</v>
      </c>
      <c r="I428" s="3">
        <v>0</v>
      </c>
      <c r="J428" s="3">
        <v>0</v>
      </c>
      <c r="K428" s="3">
        <v>0</v>
      </c>
      <c r="L428" s="3">
        <v>1</v>
      </c>
      <c r="M428" s="3">
        <v>1</v>
      </c>
      <c r="N428" s="3">
        <v>0</v>
      </c>
      <c r="O428" s="3">
        <v>1</v>
      </c>
      <c r="P428" s="3">
        <v>0</v>
      </c>
      <c r="Q428" s="3">
        <v>0</v>
      </c>
      <c r="R428" s="3">
        <v>0</v>
      </c>
      <c r="S428" s="3">
        <v>0</v>
      </c>
    </row>
    <row r="429" spans="1:19" ht="15">
      <c r="A429">
        <v>634</v>
      </c>
      <c r="B429">
        <v>32</v>
      </c>
      <c r="C429" s="4" t="str">
        <f>LOOKUP(Дети!$B429,Команды!$A$4:$A$30,Команды!$B$4:$B$30)</f>
        <v>Республика Татарстан</v>
      </c>
      <c r="D429" t="s">
        <v>289</v>
      </c>
      <c r="E429" s="1">
        <v>35585</v>
      </c>
      <c r="F429">
        <v>0</v>
      </c>
      <c r="G429">
        <v>0</v>
      </c>
      <c r="H429" s="3">
        <v>0</v>
      </c>
      <c r="I429" s="3">
        <v>0</v>
      </c>
      <c r="J429" s="3">
        <v>0</v>
      </c>
      <c r="K429" s="3">
        <v>0</v>
      </c>
      <c r="L429" s="3">
        <v>0</v>
      </c>
      <c r="M429" s="3">
        <v>1</v>
      </c>
      <c r="N429" s="3">
        <v>0</v>
      </c>
      <c r="O429" s="3">
        <v>0</v>
      </c>
      <c r="P429" s="3">
        <v>0</v>
      </c>
      <c r="Q429" s="3">
        <v>0</v>
      </c>
      <c r="R429" s="3">
        <v>0</v>
      </c>
      <c r="S429" s="3">
        <v>0</v>
      </c>
    </row>
    <row r="430" spans="1:19" ht="15">
      <c r="A430">
        <v>637</v>
      </c>
      <c r="B430">
        <v>32</v>
      </c>
      <c r="C430" s="4" t="str">
        <f>LOOKUP(Дети!$B430,Команды!$A$4:$A$30,Команды!$B$4:$B$30)</f>
        <v>Республика Татарстан</v>
      </c>
      <c r="D430" t="s">
        <v>278</v>
      </c>
      <c r="E430" s="1">
        <v>35698</v>
      </c>
      <c r="F430">
        <v>0</v>
      </c>
      <c r="G430">
        <v>0</v>
      </c>
      <c r="H430" s="3">
        <v>0</v>
      </c>
      <c r="I430" s="3">
        <v>0</v>
      </c>
      <c r="J430" s="3">
        <v>0</v>
      </c>
      <c r="K430" s="3">
        <v>0</v>
      </c>
      <c r="L430" s="3">
        <v>0</v>
      </c>
      <c r="M430" s="3">
        <v>0</v>
      </c>
      <c r="N430" s="3">
        <v>0</v>
      </c>
      <c r="O430" s="3">
        <v>0</v>
      </c>
      <c r="P430" s="3">
        <v>0</v>
      </c>
      <c r="Q430" s="3">
        <v>0</v>
      </c>
      <c r="R430" s="3">
        <v>1</v>
      </c>
      <c r="S430" s="3">
        <v>0</v>
      </c>
    </row>
    <row r="431" spans="1:19" ht="15">
      <c r="A431">
        <v>633</v>
      </c>
      <c r="B431">
        <v>32</v>
      </c>
      <c r="C431" s="4" t="str">
        <f>LOOKUP(Дети!$B431,Команды!$A$4:$A$30,Команды!$B$4:$B$30)</f>
        <v>Республика Татарстан</v>
      </c>
      <c r="D431" t="s">
        <v>288</v>
      </c>
      <c r="E431" s="1">
        <v>35594</v>
      </c>
      <c r="F431">
        <v>0</v>
      </c>
      <c r="G431">
        <v>0</v>
      </c>
      <c r="H431" s="3">
        <v>1</v>
      </c>
      <c r="I431" s="3">
        <v>0</v>
      </c>
      <c r="J431" s="3">
        <v>1</v>
      </c>
      <c r="K431" s="3">
        <v>1</v>
      </c>
      <c r="L431" s="3">
        <v>0</v>
      </c>
      <c r="M431" s="3">
        <v>0</v>
      </c>
      <c r="N431" s="3">
        <v>0</v>
      </c>
      <c r="O431" s="3">
        <v>0</v>
      </c>
      <c r="P431" s="3">
        <v>0</v>
      </c>
      <c r="Q431" s="3">
        <v>0</v>
      </c>
      <c r="R431" s="3">
        <v>1</v>
      </c>
      <c r="S431" s="3">
        <v>0</v>
      </c>
    </row>
    <row r="432" spans="1:19" ht="15">
      <c r="A432">
        <v>629</v>
      </c>
      <c r="B432">
        <v>32</v>
      </c>
      <c r="C432" s="4" t="str">
        <f>LOOKUP(Дети!$B432,Команды!$A$4:$A$30,Команды!$B$4:$B$30)</f>
        <v>Республика Татарстан</v>
      </c>
      <c r="D432" t="s">
        <v>273</v>
      </c>
      <c r="E432" s="1">
        <v>35948</v>
      </c>
      <c r="F432">
        <v>0</v>
      </c>
      <c r="G432">
        <v>0</v>
      </c>
      <c r="H432" s="3">
        <v>1</v>
      </c>
      <c r="I432" s="3">
        <v>1</v>
      </c>
      <c r="J432" s="3">
        <v>1</v>
      </c>
      <c r="K432" s="3">
        <v>1</v>
      </c>
      <c r="L432" s="3">
        <v>0</v>
      </c>
      <c r="M432" s="3">
        <v>0</v>
      </c>
      <c r="N432" s="3">
        <v>0</v>
      </c>
      <c r="O432" s="3">
        <v>0</v>
      </c>
      <c r="P432" s="3">
        <v>0</v>
      </c>
      <c r="Q432" s="3">
        <v>0</v>
      </c>
      <c r="R432" s="3">
        <v>0</v>
      </c>
      <c r="S432" s="3">
        <v>0</v>
      </c>
    </row>
    <row r="433" spans="1:19" ht="15">
      <c r="A433">
        <v>630</v>
      </c>
      <c r="B433">
        <v>32</v>
      </c>
      <c r="C433" s="4" t="str">
        <f>LOOKUP(Дети!$B433,Команды!$A$4:$A$30,Команды!$B$4:$B$30)</f>
        <v>Республика Татарстан</v>
      </c>
      <c r="D433" t="s">
        <v>274</v>
      </c>
      <c r="E433" s="1">
        <v>35082</v>
      </c>
      <c r="F433">
        <v>0</v>
      </c>
      <c r="G433">
        <v>0</v>
      </c>
      <c r="H433" s="3">
        <v>0</v>
      </c>
      <c r="I433" s="3">
        <v>1</v>
      </c>
      <c r="J433" s="3">
        <v>0</v>
      </c>
      <c r="K433" s="3">
        <v>0</v>
      </c>
      <c r="L433" s="3">
        <v>0</v>
      </c>
      <c r="M433" s="3">
        <v>0</v>
      </c>
      <c r="N433" s="3">
        <v>1</v>
      </c>
      <c r="O433" s="3">
        <v>1</v>
      </c>
      <c r="P433" s="3">
        <v>0</v>
      </c>
      <c r="Q433" s="3">
        <v>0</v>
      </c>
      <c r="R433" s="3">
        <v>0</v>
      </c>
      <c r="S433" s="3">
        <v>0</v>
      </c>
    </row>
    <row r="434" spans="1:19" ht="15">
      <c r="A434">
        <v>648</v>
      </c>
      <c r="B434">
        <v>33</v>
      </c>
      <c r="C434" s="4" t="str">
        <f>LOOKUP(Дети!$B434,Команды!$A$4:$A$30,Команды!$B$4:$B$30)</f>
        <v>Одинцовский район М.О.</v>
      </c>
      <c r="D434" t="s">
        <v>545</v>
      </c>
      <c r="E434" s="1">
        <v>35297</v>
      </c>
      <c r="F434">
        <v>42</v>
      </c>
      <c r="G434">
        <v>155</v>
      </c>
      <c r="H434" s="3">
        <v>0</v>
      </c>
      <c r="I434" s="3">
        <v>0</v>
      </c>
      <c r="J434" s="3">
        <v>0</v>
      </c>
      <c r="K434" s="3">
        <v>0</v>
      </c>
      <c r="L434" s="3">
        <v>1</v>
      </c>
      <c r="M434" s="3">
        <v>1</v>
      </c>
      <c r="N434" s="3">
        <v>0</v>
      </c>
      <c r="O434" s="3">
        <v>0</v>
      </c>
      <c r="P434" s="3">
        <v>0</v>
      </c>
      <c r="Q434" s="3">
        <v>0</v>
      </c>
      <c r="R434" s="3">
        <v>0</v>
      </c>
      <c r="S434" s="3">
        <v>0</v>
      </c>
    </row>
    <row r="435" spans="1:19" ht="15">
      <c r="A435">
        <v>656</v>
      </c>
      <c r="B435">
        <v>33</v>
      </c>
      <c r="C435" s="4" t="str">
        <f>LOOKUP(Дети!$B435,Команды!$A$4:$A$30,Команды!$B$4:$B$30)</f>
        <v>Одинцовский район М.О.</v>
      </c>
      <c r="D435" t="s">
        <v>553</v>
      </c>
      <c r="E435" s="1">
        <v>35350</v>
      </c>
      <c r="F435">
        <v>44</v>
      </c>
      <c r="G435">
        <v>165</v>
      </c>
      <c r="H435" s="3">
        <v>0</v>
      </c>
      <c r="I435" s="3">
        <v>0</v>
      </c>
      <c r="J435" s="3">
        <v>0</v>
      </c>
      <c r="K435" s="3">
        <v>0</v>
      </c>
      <c r="L435" s="3">
        <v>0</v>
      </c>
      <c r="M435" s="3">
        <v>0</v>
      </c>
      <c r="N435" s="3">
        <v>0</v>
      </c>
      <c r="O435" s="3">
        <v>0</v>
      </c>
      <c r="P435" s="3">
        <v>1</v>
      </c>
      <c r="Q435" s="3">
        <v>0</v>
      </c>
      <c r="R435" s="3">
        <v>0</v>
      </c>
      <c r="S435" s="3">
        <v>0</v>
      </c>
    </row>
    <row r="436" spans="1:19" ht="15">
      <c r="A436">
        <v>649</v>
      </c>
      <c r="B436">
        <v>33</v>
      </c>
      <c r="C436" s="4" t="str">
        <f>LOOKUP(Дети!$B436,Команды!$A$4:$A$30,Команды!$B$4:$B$30)</f>
        <v>Одинцовский район М.О.</v>
      </c>
      <c r="D436" t="s">
        <v>546</v>
      </c>
      <c r="E436" s="1">
        <v>35833</v>
      </c>
      <c r="F436">
        <v>44</v>
      </c>
      <c r="G436">
        <v>165</v>
      </c>
      <c r="H436" s="3">
        <v>0</v>
      </c>
      <c r="I436" s="3">
        <v>1</v>
      </c>
      <c r="J436" s="3">
        <v>0</v>
      </c>
      <c r="K436" s="3">
        <v>0</v>
      </c>
      <c r="L436" s="3">
        <v>0</v>
      </c>
      <c r="M436" s="3">
        <v>0</v>
      </c>
      <c r="N436" s="3">
        <v>0</v>
      </c>
      <c r="O436" s="3">
        <v>0</v>
      </c>
      <c r="P436" s="3">
        <v>0</v>
      </c>
      <c r="Q436" s="3">
        <v>0</v>
      </c>
      <c r="R436" s="3">
        <v>0</v>
      </c>
      <c r="S436" s="3">
        <v>0</v>
      </c>
    </row>
    <row r="437" spans="1:19" ht="15">
      <c r="A437">
        <v>641</v>
      </c>
      <c r="B437">
        <v>33</v>
      </c>
      <c r="C437" s="4" t="str">
        <f>LOOKUP(Дети!$B437,Команды!$A$4:$A$30,Команды!$B$4:$B$30)</f>
        <v>Одинцовский район М.О.</v>
      </c>
      <c r="D437" t="s">
        <v>539</v>
      </c>
      <c r="E437" s="1">
        <v>35251</v>
      </c>
      <c r="F437">
        <v>44</v>
      </c>
      <c r="G437">
        <v>170</v>
      </c>
      <c r="H437" s="3">
        <v>1</v>
      </c>
      <c r="I437" s="3">
        <v>0</v>
      </c>
      <c r="J437" s="3">
        <v>0</v>
      </c>
      <c r="K437" s="3">
        <v>0</v>
      </c>
      <c r="L437" s="3">
        <v>0</v>
      </c>
      <c r="M437" s="3">
        <v>0</v>
      </c>
      <c r="N437" s="3">
        <v>0</v>
      </c>
      <c r="O437" s="3">
        <v>0</v>
      </c>
      <c r="P437" s="3">
        <v>0</v>
      </c>
      <c r="Q437" s="3">
        <v>0</v>
      </c>
      <c r="R437" s="3">
        <v>0</v>
      </c>
      <c r="S437" s="3">
        <v>0</v>
      </c>
    </row>
    <row r="438" spans="1:19" ht="15">
      <c r="A438">
        <v>657</v>
      </c>
      <c r="B438">
        <v>33</v>
      </c>
      <c r="C438" s="4" t="str">
        <f>LOOKUP(Дети!$B438,Команды!$A$4:$A$30,Команды!$B$4:$B$30)</f>
        <v>Одинцовский район М.О.</v>
      </c>
      <c r="D438" t="s">
        <v>554</v>
      </c>
      <c r="E438" s="1">
        <v>35068</v>
      </c>
      <c r="F438">
        <v>44</v>
      </c>
      <c r="G438">
        <v>165</v>
      </c>
      <c r="H438" s="3">
        <v>0</v>
      </c>
      <c r="I438" s="3">
        <v>1</v>
      </c>
      <c r="J438" s="3">
        <v>0</v>
      </c>
      <c r="K438" s="3">
        <v>0</v>
      </c>
      <c r="L438" s="3">
        <v>0</v>
      </c>
      <c r="M438" s="3">
        <v>0</v>
      </c>
      <c r="N438" s="3">
        <v>0</v>
      </c>
      <c r="O438" s="3">
        <v>0</v>
      </c>
      <c r="P438" s="3">
        <v>0</v>
      </c>
      <c r="Q438" s="3">
        <v>0</v>
      </c>
      <c r="R438" s="3">
        <v>0</v>
      </c>
      <c r="S438" s="3">
        <v>0</v>
      </c>
    </row>
    <row r="439" spans="1:19" ht="15">
      <c r="A439">
        <v>652</v>
      </c>
      <c r="B439">
        <v>33</v>
      </c>
      <c r="C439" s="4" t="str">
        <f>LOOKUP(Дети!$B439,Команды!$A$4:$A$30,Команды!$B$4:$B$30)</f>
        <v>Одинцовский район М.О.</v>
      </c>
      <c r="D439" t="s">
        <v>549</v>
      </c>
      <c r="E439" s="1">
        <v>35142</v>
      </c>
      <c r="F439">
        <v>44</v>
      </c>
      <c r="G439">
        <v>165</v>
      </c>
      <c r="H439" s="3">
        <v>0</v>
      </c>
      <c r="I439" s="3">
        <v>0</v>
      </c>
      <c r="J439" s="3">
        <v>0</v>
      </c>
      <c r="K439" s="3">
        <v>0</v>
      </c>
      <c r="L439" s="3">
        <v>0</v>
      </c>
      <c r="M439" s="3">
        <v>0</v>
      </c>
      <c r="N439" s="3">
        <v>0</v>
      </c>
      <c r="O439" s="3">
        <v>0</v>
      </c>
      <c r="P439" s="3">
        <v>0</v>
      </c>
      <c r="Q439" s="3">
        <v>0</v>
      </c>
      <c r="R439" s="3">
        <v>1</v>
      </c>
      <c r="S439" s="3">
        <v>0</v>
      </c>
    </row>
    <row r="440" spans="1:19" ht="15">
      <c r="A440">
        <v>660</v>
      </c>
      <c r="B440">
        <v>33</v>
      </c>
      <c r="C440" s="4" t="str">
        <f>LOOKUP(Дети!$B440,Команды!$A$4:$A$30,Команды!$B$4:$B$30)</f>
        <v>Одинцовский район М.О.</v>
      </c>
      <c r="D440" t="s">
        <v>557</v>
      </c>
      <c r="E440" s="1">
        <v>35429</v>
      </c>
      <c r="F440">
        <v>44</v>
      </c>
      <c r="G440">
        <v>165</v>
      </c>
      <c r="H440" s="3">
        <v>0</v>
      </c>
      <c r="I440" s="3">
        <v>0</v>
      </c>
      <c r="J440" s="3">
        <v>1</v>
      </c>
      <c r="K440" s="3">
        <v>0</v>
      </c>
      <c r="L440" s="3">
        <v>0</v>
      </c>
      <c r="M440" s="3">
        <v>0</v>
      </c>
      <c r="N440" s="3">
        <v>0</v>
      </c>
      <c r="O440" s="3">
        <v>0</v>
      </c>
      <c r="P440" s="3">
        <v>0</v>
      </c>
      <c r="Q440" s="3">
        <v>0</v>
      </c>
      <c r="R440" s="3">
        <v>1</v>
      </c>
      <c r="S440" s="3">
        <v>0</v>
      </c>
    </row>
    <row r="441" spans="1:19" ht="15">
      <c r="A441">
        <v>642</v>
      </c>
      <c r="B441">
        <v>33</v>
      </c>
      <c r="C441" s="4" t="str">
        <f>LOOKUP(Дети!$B441,Команды!$A$4:$A$30,Команды!$B$4:$B$30)</f>
        <v>Одинцовский район М.О.</v>
      </c>
      <c r="D441" t="s">
        <v>540</v>
      </c>
      <c r="E441" s="1">
        <v>35076</v>
      </c>
      <c r="F441">
        <v>42</v>
      </c>
      <c r="G441">
        <v>160</v>
      </c>
      <c r="H441" s="3">
        <v>0</v>
      </c>
      <c r="I441" s="3">
        <v>0</v>
      </c>
      <c r="J441" s="3">
        <v>0</v>
      </c>
      <c r="K441" s="3">
        <v>0</v>
      </c>
      <c r="L441" s="3">
        <v>0</v>
      </c>
      <c r="M441" s="3">
        <v>1</v>
      </c>
      <c r="N441" s="3">
        <v>0</v>
      </c>
      <c r="O441" s="3">
        <v>0</v>
      </c>
      <c r="P441" s="3">
        <v>0</v>
      </c>
      <c r="Q441" s="3">
        <v>0</v>
      </c>
      <c r="R441" s="3">
        <v>0</v>
      </c>
      <c r="S441" s="3">
        <v>1</v>
      </c>
    </row>
    <row r="442" spans="1:19" ht="15">
      <c r="A442">
        <v>654</v>
      </c>
      <c r="B442">
        <v>33</v>
      </c>
      <c r="C442" s="4" t="str">
        <f>LOOKUP(Дети!$B442,Команды!$A$4:$A$30,Команды!$B$4:$B$30)</f>
        <v>Одинцовский район М.О.</v>
      </c>
      <c r="D442" t="s">
        <v>551</v>
      </c>
      <c r="E442" s="1">
        <v>35327</v>
      </c>
      <c r="F442">
        <v>46</v>
      </c>
      <c r="G442">
        <v>165</v>
      </c>
      <c r="H442" s="3">
        <v>0</v>
      </c>
      <c r="I442" s="3">
        <v>0</v>
      </c>
      <c r="J442" s="3">
        <v>0</v>
      </c>
      <c r="K442" s="3">
        <v>0</v>
      </c>
      <c r="L442" s="3">
        <v>0</v>
      </c>
      <c r="M442" s="3">
        <v>1</v>
      </c>
      <c r="N442" s="3">
        <v>0</v>
      </c>
      <c r="O442" s="3">
        <v>0</v>
      </c>
      <c r="P442" s="3">
        <v>0</v>
      </c>
      <c r="Q442" s="3">
        <v>0</v>
      </c>
      <c r="R442" s="3">
        <v>0</v>
      </c>
      <c r="S442" s="3">
        <v>0</v>
      </c>
    </row>
    <row r="443" spans="1:19" ht="15">
      <c r="A443">
        <v>651</v>
      </c>
      <c r="B443">
        <v>33</v>
      </c>
      <c r="C443" s="4" t="str">
        <f>LOOKUP(Дети!$B443,Команды!$A$4:$A$30,Команды!$B$4:$B$30)</f>
        <v>Одинцовский район М.О.</v>
      </c>
      <c r="D443" t="s">
        <v>548</v>
      </c>
      <c r="E443" s="1">
        <v>35376</v>
      </c>
      <c r="F443">
        <v>44</v>
      </c>
      <c r="G443">
        <v>165</v>
      </c>
      <c r="H443" s="3">
        <v>0</v>
      </c>
      <c r="I443" s="3">
        <v>0</v>
      </c>
      <c r="J443" s="3">
        <v>0</v>
      </c>
      <c r="K443" s="3">
        <v>1</v>
      </c>
      <c r="L443" s="3">
        <v>0</v>
      </c>
      <c r="M443" s="3">
        <v>0</v>
      </c>
      <c r="N443" s="3">
        <v>0</v>
      </c>
      <c r="O443" s="3">
        <v>0</v>
      </c>
      <c r="P443" s="3">
        <v>0</v>
      </c>
      <c r="Q443" s="3">
        <v>0</v>
      </c>
      <c r="R443" s="3">
        <v>0</v>
      </c>
      <c r="S443" s="3">
        <v>0</v>
      </c>
    </row>
    <row r="444" spans="1:19" ht="15">
      <c r="A444">
        <v>643</v>
      </c>
      <c r="B444">
        <v>33</v>
      </c>
      <c r="C444" s="4" t="str">
        <f>LOOKUP(Дети!$B444,Команды!$A$4:$A$30,Команды!$B$4:$B$30)</f>
        <v>Одинцовский район М.О.</v>
      </c>
      <c r="D444" t="s">
        <v>541</v>
      </c>
      <c r="E444" s="1">
        <v>35188</v>
      </c>
      <c r="F444">
        <v>44</v>
      </c>
      <c r="G444">
        <v>165</v>
      </c>
      <c r="H444" s="3">
        <v>0</v>
      </c>
      <c r="I444" s="3">
        <v>0</v>
      </c>
      <c r="J444" s="3">
        <v>0</v>
      </c>
      <c r="K444" s="3">
        <v>0</v>
      </c>
      <c r="L444" s="3">
        <v>0</v>
      </c>
      <c r="M444" s="3">
        <v>0</v>
      </c>
      <c r="N444" s="3">
        <v>0</v>
      </c>
      <c r="O444" s="3">
        <v>1</v>
      </c>
      <c r="P444" s="3">
        <v>0</v>
      </c>
      <c r="Q444" s="3">
        <v>0</v>
      </c>
      <c r="R444" s="3">
        <v>0</v>
      </c>
      <c r="S444" s="3">
        <v>0</v>
      </c>
    </row>
    <row r="445" spans="1:19" ht="15">
      <c r="A445">
        <v>655</v>
      </c>
      <c r="B445">
        <v>33</v>
      </c>
      <c r="C445" s="4" t="str">
        <f>LOOKUP(Дети!$B445,Команды!$A$4:$A$30,Команды!$B$4:$B$30)</f>
        <v>Одинцовский район М.О.</v>
      </c>
      <c r="D445" t="s">
        <v>552</v>
      </c>
      <c r="E445" s="1">
        <v>35509</v>
      </c>
      <c r="F445">
        <v>44</v>
      </c>
      <c r="G445">
        <v>160</v>
      </c>
      <c r="H445" s="3">
        <v>0</v>
      </c>
      <c r="I445" s="3">
        <v>0</v>
      </c>
      <c r="J445" s="3">
        <v>0</v>
      </c>
      <c r="K445" s="3">
        <v>0</v>
      </c>
      <c r="L445" s="3">
        <v>0</v>
      </c>
      <c r="M445" s="3">
        <v>1</v>
      </c>
      <c r="N445" s="3">
        <v>0</v>
      </c>
      <c r="O445" s="3">
        <v>0</v>
      </c>
      <c r="P445" s="3">
        <v>0</v>
      </c>
      <c r="Q445" s="3">
        <v>0</v>
      </c>
      <c r="R445" s="3">
        <v>0</v>
      </c>
      <c r="S445" s="3">
        <v>0</v>
      </c>
    </row>
    <row r="446" spans="1:19" ht="15">
      <c r="A446">
        <v>658</v>
      </c>
      <c r="B446">
        <v>33</v>
      </c>
      <c r="C446" s="4" t="str">
        <f>LOOKUP(Дети!$B446,Команды!$A$4:$A$30,Команды!$B$4:$B$30)</f>
        <v>Одинцовский район М.О.</v>
      </c>
      <c r="D446" t="s">
        <v>555</v>
      </c>
      <c r="E446" s="1">
        <v>35710</v>
      </c>
      <c r="F446">
        <v>44</v>
      </c>
      <c r="G446">
        <v>160</v>
      </c>
      <c r="H446" s="3">
        <v>0</v>
      </c>
      <c r="I446" s="3">
        <v>0</v>
      </c>
      <c r="J446" s="3">
        <v>0</v>
      </c>
      <c r="K446" s="3">
        <v>0</v>
      </c>
      <c r="L446" s="3">
        <v>0</v>
      </c>
      <c r="M446" s="3">
        <v>0</v>
      </c>
      <c r="N446" s="3">
        <v>1</v>
      </c>
      <c r="O446" s="3">
        <v>0</v>
      </c>
      <c r="P446" s="3">
        <v>0</v>
      </c>
      <c r="Q446" s="3">
        <v>0</v>
      </c>
      <c r="R446" s="3">
        <v>0</v>
      </c>
      <c r="S446" s="3">
        <v>0</v>
      </c>
    </row>
    <row r="447" spans="1:19" ht="15">
      <c r="A447">
        <v>653</v>
      </c>
      <c r="B447">
        <v>33</v>
      </c>
      <c r="C447" s="4" t="str">
        <f>LOOKUP(Дети!$B447,Команды!$A$4:$A$30,Команды!$B$4:$B$30)</f>
        <v>Одинцовский район М.О.</v>
      </c>
      <c r="D447" t="s">
        <v>550</v>
      </c>
      <c r="E447" s="1">
        <v>35501</v>
      </c>
      <c r="F447">
        <v>44</v>
      </c>
      <c r="G447">
        <v>165</v>
      </c>
      <c r="H447" s="3">
        <v>1</v>
      </c>
      <c r="I447" s="3">
        <v>0</v>
      </c>
      <c r="J447" s="3">
        <v>0</v>
      </c>
      <c r="K447" s="3">
        <v>0</v>
      </c>
      <c r="L447" s="3">
        <v>0</v>
      </c>
      <c r="M447" s="3">
        <v>0</v>
      </c>
      <c r="N447" s="3">
        <v>0</v>
      </c>
      <c r="O447" s="3">
        <v>0</v>
      </c>
      <c r="P447" s="3">
        <v>0</v>
      </c>
      <c r="Q447" s="3">
        <v>0</v>
      </c>
      <c r="R447" s="3">
        <v>0</v>
      </c>
      <c r="S447" s="3">
        <v>0</v>
      </c>
    </row>
    <row r="448" spans="1:19" ht="15">
      <c r="A448">
        <v>645</v>
      </c>
      <c r="B448">
        <v>33</v>
      </c>
      <c r="C448" s="4" t="str">
        <f>LOOKUP(Дети!$B448,Команды!$A$4:$A$30,Команды!$B$4:$B$30)</f>
        <v>Одинцовский район М.О.</v>
      </c>
      <c r="D448" t="s">
        <v>543</v>
      </c>
      <c r="E448" s="1">
        <v>35122</v>
      </c>
      <c r="F448">
        <v>46</v>
      </c>
      <c r="G448">
        <v>165</v>
      </c>
      <c r="H448" s="3">
        <v>0</v>
      </c>
      <c r="I448" s="3">
        <v>0</v>
      </c>
      <c r="J448" s="3">
        <v>0</v>
      </c>
      <c r="K448" s="3">
        <v>0</v>
      </c>
      <c r="L448" s="3">
        <v>1</v>
      </c>
      <c r="M448" s="3">
        <v>0</v>
      </c>
      <c r="N448" s="3">
        <v>0</v>
      </c>
      <c r="O448" s="3">
        <v>0</v>
      </c>
      <c r="P448" s="3">
        <v>0</v>
      </c>
      <c r="Q448" s="3">
        <v>0</v>
      </c>
      <c r="R448" s="3">
        <v>0</v>
      </c>
      <c r="S448" s="3">
        <v>0</v>
      </c>
    </row>
    <row r="449" spans="1:19" ht="15">
      <c r="A449">
        <v>650</v>
      </c>
      <c r="B449">
        <v>33</v>
      </c>
      <c r="C449" s="4" t="str">
        <f>LOOKUP(Дети!$B449,Команды!$A$4:$A$30,Команды!$B$4:$B$30)</f>
        <v>Одинцовский район М.О.</v>
      </c>
      <c r="D449" t="s">
        <v>547</v>
      </c>
      <c r="E449" s="1">
        <v>35152</v>
      </c>
      <c r="F449">
        <v>44</v>
      </c>
      <c r="G449">
        <v>170</v>
      </c>
      <c r="H449" s="3">
        <v>0</v>
      </c>
      <c r="I449" s="3">
        <v>0</v>
      </c>
      <c r="J449" s="3">
        <v>0</v>
      </c>
      <c r="K449" s="3">
        <v>0</v>
      </c>
      <c r="L449" s="3">
        <v>0</v>
      </c>
      <c r="M449" s="3">
        <v>0</v>
      </c>
      <c r="N449" s="3">
        <v>1</v>
      </c>
      <c r="O449" s="3">
        <v>0</v>
      </c>
      <c r="P449" s="3">
        <v>0</v>
      </c>
      <c r="Q449" s="3">
        <v>0</v>
      </c>
      <c r="R449" s="3">
        <v>0</v>
      </c>
      <c r="S449" s="3">
        <v>0</v>
      </c>
    </row>
    <row r="450" spans="1:19" ht="15">
      <c r="A450">
        <v>644</v>
      </c>
      <c r="B450">
        <v>33</v>
      </c>
      <c r="C450" s="4" t="str">
        <f>LOOKUP(Дети!$B450,Команды!$A$4:$A$30,Команды!$B$4:$B$30)</f>
        <v>Одинцовский район М.О.</v>
      </c>
      <c r="D450" t="s">
        <v>542</v>
      </c>
      <c r="E450" s="1">
        <v>35267</v>
      </c>
      <c r="F450">
        <v>44</v>
      </c>
      <c r="G450">
        <v>165</v>
      </c>
      <c r="H450" s="3">
        <v>0</v>
      </c>
      <c r="I450" s="3">
        <v>0</v>
      </c>
      <c r="J450" s="3">
        <v>0</v>
      </c>
      <c r="K450" s="3">
        <v>0</v>
      </c>
      <c r="L450" s="3">
        <v>0</v>
      </c>
      <c r="M450" s="3">
        <v>0</v>
      </c>
      <c r="N450" s="3">
        <v>0</v>
      </c>
      <c r="O450" s="3">
        <v>1</v>
      </c>
      <c r="P450" s="3">
        <v>0</v>
      </c>
      <c r="Q450" s="3">
        <v>0</v>
      </c>
      <c r="R450" s="3">
        <v>0</v>
      </c>
      <c r="S450" s="3">
        <v>0</v>
      </c>
    </row>
    <row r="451" spans="1:19" ht="15">
      <c r="A451">
        <v>647</v>
      </c>
      <c r="B451">
        <v>33</v>
      </c>
      <c r="C451" s="4" t="str">
        <f>LOOKUP(Дети!$B451,Команды!$A$4:$A$30,Команды!$B$4:$B$30)</f>
        <v>Одинцовский район М.О.</v>
      </c>
      <c r="D451" t="s">
        <v>544</v>
      </c>
      <c r="E451" s="1">
        <v>35324</v>
      </c>
      <c r="F451">
        <v>44</v>
      </c>
      <c r="G451">
        <v>165</v>
      </c>
      <c r="H451" s="3">
        <v>0</v>
      </c>
      <c r="I451" s="3">
        <v>0</v>
      </c>
      <c r="J451" s="3">
        <v>0</v>
      </c>
      <c r="K451" s="3">
        <v>1</v>
      </c>
      <c r="L451" s="3">
        <v>0</v>
      </c>
      <c r="M451" s="3">
        <v>0</v>
      </c>
      <c r="N451" s="3">
        <v>0</v>
      </c>
      <c r="O451" s="3">
        <v>0</v>
      </c>
      <c r="P451" s="3">
        <v>0</v>
      </c>
      <c r="Q451" s="3">
        <v>0</v>
      </c>
      <c r="R451" s="3">
        <v>0</v>
      </c>
      <c r="S451" s="3">
        <v>0</v>
      </c>
    </row>
    <row r="452" spans="1:19" ht="15">
      <c r="A452">
        <v>659</v>
      </c>
      <c r="B452">
        <v>33</v>
      </c>
      <c r="C452" s="4" t="str">
        <f>LOOKUP(Дети!$B452,Команды!$A$4:$A$30,Команды!$B$4:$B$30)</f>
        <v>Одинцовский район М.О.</v>
      </c>
      <c r="D452" t="s">
        <v>556</v>
      </c>
      <c r="E452" s="1">
        <v>35299</v>
      </c>
      <c r="F452">
        <v>44</v>
      </c>
      <c r="G452">
        <v>165</v>
      </c>
      <c r="H452" s="3">
        <v>0</v>
      </c>
      <c r="I452" s="3">
        <v>0</v>
      </c>
      <c r="J452" s="3">
        <v>0</v>
      </c>
      <c r="K452" s="3">
        <v>0</v>
      </c>
      <c r="L452" s="3">
        <v>0</v>
      </c>
      <c r="M452" s="3">
        <v>0</v>
      </c>
      <c r="N452" s="3">
        <v>0</v>
      </c>
      <c r="O452" s="3">
        <v>0</v>
      </c>
      <c r="P452" s="3">
        <v>0</v>
      </c>
      <c r="Q452" s="3">
        <v>1</v>
      </c>
      <c r="R452" s="3">
        <v>0</v>
      </c>
      <c r="S452" s="3">
        <v>0</v>
      </c>
    </row>
    <row r="453" spans="1:19" ht="15">
      <c r="A453">
        <v>678</v>
      </c>
      <c r="B453">
        <v>34</v>
      </c>
      <c r="C453" s="4" t="str">
        <f>LOOKUP(Дети!$B453,Команды!$A$4:$A$30,Команды!$B$4:$B$30)</f>
        <v>Ивановская область</v>
      </c>
      <c r="D453" t="s">
        <v>421</v>
      </c>
      <c r="E453" s="1">
        <v>35678</v>
      </c>
      <c r="F453">
        <v>0</v>
      </c>
      <c r="G453">
        <v>0</v>
      </c>
      <c r="H453" s="3">
        <v>0</v>
      </c>
      <c r="I453" s="3">
        <v>0</v>
      </c>
      <c r="J453" s="3">
        <v>0</v>
      </c>
      <c r="K453" s="3">
        <v>0</v>
      </c>
      <c r="L453" s="3">
        <v>0</v>
      </c>
      <c r="M453" s="3">
        <v>1</v>
      </c>
      <c r="N453" s="3">
        <v>0</v>
      </c>
      <c r="O453" s="3">
        <v>0</v>
      </c>
      <c r="P453" s="3">
        <v>0</v>
      </c>
      <c r="Q453" s="3">
        <v>0</v>
      </c>
      <c r="R453" s="3">
        <v>1</v>
      </c>
      <c r="S453" s="3">
        <v>0</v>
      </c>
    </row>
    <row r="454" spans="1:19" ht="15">
      <c r="A454">
        <v>677</v>
      </c>
      <c r="B454">
        <v>34</v>
      </c>
      <c r="C454" s="4" t="str">
        <f>LOOKUP(Дети!$B454,Команды!$A$4:$A$30,Команды!$B$4:$B$30)</f>
        <v>Ивановская область</v>
      </c>
      <c r="D454" t="s">
        <v>418</v>
      </c>
      <c r="E454" s="1">
        <v>35475</v>
      </c>
      <c r="F454">
        <v>0</v>
      </c>
      <c r="G454">
        <v>0</v>
      </c>
      <c r="H454" s="3">
        <v>0</v>
      </c>
      <c r="I454" s="3">
        <v>0</v>
      </c>
      <c r="J454" s="3">
        <v>0</v>
      </c>
      <c r="K454" s="3">
        <v>0</v>
      </c>
      <c r="L454" s="3">
        <v>0</v>
      </c>
      <c r="M454" s="3">
        <v>0</v>
      </c>
      <c r="N454" s="3">
        <v>0</v>
      </c>
      <c r="O454" s="3">
        <v>0</v>
      </c>
      <c r="P454" s="3">
        <v>0</v>
      </c>
      <c r="Q454" s="3">
        <v>0</v>
      </c>
      <c r="R454" s="3">
        <v>1</v>
      </c>
      <c r="S454" s="3">
        <v>1</v>
      </c>
    </row>
    <row r="455" spans="1:19" ht="15">
      <c r="A455">
        <v>662</v>
      </c>
      <c r="B455">
        <v>34</v>
      </c>
      <c r="C455" s="4" t="str">
        <f>LOOKUP(Дети!$B455,Команды!$A$4:$A$30,Команды!$B$4:$B$30)</f>
        <v>Ивановская область</v>
      </c>
      <c r="D455" t="s">
        <v>411</v>
      </c>
      <c r="E455" s="1">
        <v>35101</v>
      </c>
      <c r="F455">
        <v>0</v>
      </c>
      <c r="G455">
        <v>0</v>
      </c>
      <c r="H455" s="3">
        <v>0</v>
      </c>
      <c r="I455" s="3">
        <v>0</v>
      </c>
      <c r="J455" s="3">
        <v>1</v>
      </c>
      <c r="K455" s="3">
        <v>1</v>
      </c>
      <c r="L455" s="3">
        <v>0</v>
      </c>
      <c r="M455" s="3">
        <v>0</v>
      </c>
      <c r="N455" s="3">
        <v>0</v>
      </c>
      <c r="O455" s="3">
        <v>0</v>
      </c>
      <c r="P455" s="3">
        <v>0</v>
      </c>
      <c r="Q455" s="3">
        <v>0</v>
      </c>
      <c r="R455" s="3">
        <v>0</v>
      </c>
      <c r="S455" s="3">
        <v>0</v>
      </c>
    </row>
    <row r="456" spans="1:19" ht="15">
      <c r="A456">
        <v>665</v>
      </c>
      <c r="B456">
        <v>34</v>
      </c>
      <c r="C456" s="4" t="str">
        <f>LOOKUP(Дети!$B456,Команды!$A$4:$A$30,Команды!$B$4:$B$30)</f>
        <v>Ивановская область</v>
      </c>
      <c r="D456" t="s">
        <v>204</v>
      </c>
      <c r="E456" s="1">
        <v>35674</v>
      </c>
      <c r="F456">
        <v>0</v>
      </c>
      <c r="G456">
        <v>0</v>
      </c>
      <c r="H456" s="3">
        <v>0</v>
      </c>
      <c r="I456" s="3">
        <v>0</v>
      </c>
      <c r="J456" s="3">
        <v>0</v>
      </c>
      <c r="K456" s="3">
        <v>0</v>
      </c>
      <c r="L456" s="3">
        <v>1</v>
      </c>
      <c r="M456" s="3">
        <v>1</v>
      </c>
      <c r="N456" s="3">
        <v>0</v>
      </c>
      <c r="O456" s="3">
        <v>0</v>
      </c>
      <c r="P456" s="3">
        <v>0</v>
      </c>
      <c r="Q456" s="3">
        <v>0</v>
      </c>
      <c r="R456" s="3">
        <v>0</v>
      </c>
      <c r="S456" s="3">
        <v>0</v>
      </c>
    </row>
    <row r="457" spans="1:19" ht="15">
      <c r="A457">
        <v>661</v>
      </c>
      <c r="B457">
        <v>34</v>
      </c>
      <c r="C457" s="4" t="str">
        <f>LOOKUP(Дети!$B457,Команды!$A$4:$A$30,Команды!$B$4:$B$30)</f>
        <v>Ивановская область</v>
      </c>
      <c r="D457" t="s">
        <v>293</v>
      </c>
      <c r="E457" s="1">
        <v>35485</v>
      </c>
      <c r="F457">
        <v>0</v>
      </c>
      <c r="G457">
        <v>0</v>
      </c>
      <c r="H457" s="3">
        <v>1</v>
      </c>
      <c r="I457" s="3">
        <v>1</v>
      </c>
      <c r="J457" s="3">
        <v>0</v>
      </c>
      <c r="K457" s="3">
        <v>0</v>
      </c>
      <c r="L457" s="3">
        <v>0</v>
      </c>
      <c r="M457" s="3">
        <v>0</v>
      </c>
      <c r="N457" s="3">
        <v>0</v>
      </c>
      <c r="O457" s="3">
        <v>0</v>
      </c>
      <c r="P457" s="3">
        <v>0</v>
      </c>
      <c r="Q457" s="3">
        <v>0</v>
      </c>
      <c r="R457" s="3">
        <v>0</v>
      </c>
      <c r="S457" s="3">
        <v>0</v>
      </c>
    </row>
    <row r="458" spans="1:19" ht="15">
      <c r="A458">
        <v>673</v>
      </c>
      <c r="B458">
        <v>34</v>
      </c>
      <c r="C458" s="4" t="str">
        <f>LOOKUP(Дети!$B458,Команды!$A$4:$A$30,Команды!$B$4:$B$30)</f>
        <v>Ивановская область</v>
      </c>
      <c r="D458" t="s">
        <v>414</v>
      </c>
      <c r="E458" s="1">
        <v>35295</v>
      </c>
      <c r="F458">
        <v>0</v>
      </c>
      <c r="G458">
        <v>0</v>
      </c>
      <c r="H458" s="3">
        <v>0</v>
      </c>
      <c r="I458" s="3">
        <v>0</v>
      </c>
      <c r="J458" s="3">
        <v>0</v>
      </c>
      <c r="K458" s="3">
        <v>0</v>
      </c>
      <c r="L458" s="3">
        <v>0</v>
      </c>
      <c r="M458" s="3">
        <v>1</v>
      </c>
      <c r="N458" s="3">
        <v>0</v>
      </c>
      <c r="O458" s="3">
        <v>0</v>
      </c>
      <c r="P458" s="3">
        <v>0</v>
      </c>
      <c r="Q458" s="3">
        <v>0</v>
      </c>
      <c r="R458" s="3">
        <v>0</v>
      </c>
      <c r="S458" s="3">
        <v>0</v>
      </c>
    </row>
    <row r="459" spans="1:19" ht="15">
      <c r="A459">
        <v>675</v>
      </c>
      <c r="B459">
        <v>34</v>
      </c>
      <c r="C459" s="4" t="str">
        <f>LOOKUP(Дети!$B459,Команды!$A$4:$A$30,Команды!$B$4:$B$30)</f>
        <v>Ивановская область</v>
      </c>
      <c r="D459" t="s">
        <v>416</v>
      </c>
      <c r="E459" s="1">
        <v>35177</v>
      </c>
      <c r="F459">
        <v>0</v>
      </c>
      <c r="G459">
        <v>0</v>
      </c>
      <c r="H459" s="3">
        <v>0</v>
      </c>
      <c r="I459" s="3">
        <v>1</v>
      </c>
      <c r="J459" s="3">
        <v>0</v>
      </c>
      <c r="K459" s="3">
        <v>0</v>
      </c>
      <c r="L459" s="3">
        <v>0</v>
      </c>
      <c r="M459" s="3">
        <v>0</v>
      </c>
      <c r="N459" s="3">
        <v>1</v>
      </c>
      <c r="O459" s="3">
        <v>0</v>
      </c>
      <c r="P459" s="3">
        <v>0</v>
      </c>
      <c r="Q459" s="3">
        <v>0</v>
      </c>
      <c r="R459" s="3">
        <v>0</v>
      </c>
      <c r="S459" s="3">
        <v>0</v>
      </c>
    </row>
    <row r="460" spans="1:19" ht="15">
      <c r="A460">
        <v>668</v>
      </c>
      <c r="B460">
        <v>34</v>
      </c>
      <c r="C460" s="4" t="str">
        <f>LOOKUP(Дети!$B460,Команды!$A$4:$A$30,Команды!$B$4:$B$30)</f>
        <v>Ивановская область</v>
      </c>
      <c r="D460" t="s">
        <v>207</v>
      </c>
      <c r="E460" s="1">
        <v>35367</v>
      </c>
      <c r="F460">
        <v>0</v>
      </c>
      <c r="G460">
        <v>0</v>
      </c>
      <c r="H460" s="3">
        <v>0</v>
      </c>
      <c r="I460" s="3">
        <v>0</v>
      </c>
      <c r="J460" s="3">
        <v>0</v>
      </c>
      <c r="K460" s="3">
        <v>0</v>
      </c>
      <c r="L460" s="3">
        <v>1</v>
      </c>
      <c r="M460" s="3">
        <v>1</v>
      </c>
      <c r="N460" s="3">
        <v>1</v>
      </c>
      <c r="O460" s="3">
        <v>0</v>
      </c>
      <c r="P460" s="3">
        <v>0</v>
      </c>
      <c r="Q460" s="3">
        <v>0</v>
      </c>
      <c r="R460" s="3">
        <v>0</v>
      </c>
      <c r="S460" s="3">
        <v>0</v>
      </c>
    </row>
    <row r="461" spans="1:19" ht="15">
      <c r="A461">
        <v>671</v>
      </c>
      <c r="B461">
        <v>34</v>
      </c>
      <c r="C461" s="4" t="str">
        <f>LOOKUP(Дети!$B461,Команды!$A$4:$A$30,Команды!$B$4:$B$30)</f>
        <v>Ивановская область</v>
      </c>
      <c r="D461" t="s">
        <v>413</v>
      </c>
      <c r="E461" s="1">
        <v>35693</v>
      </c>
      <c r="F461">
        <v>0</v>
      </c>
      <c r="G461">
        <v>0</v>
      </c>
      <c r="H461" s="3">
        <v>1</v>
      </c>
      <c r="I461" s="3">
        <v>0</v>
      </c>
      <c r="J461" s="3">
        <v>0</v>
      </c>
      <c r="K461" s="3">
        <v>0</v>
      </c>
      <c r="L461" s="3">
        <v>0</v>
      </c>
      <c r="M461" s="3">
        <v>0</v>
      </c>
      <c r="N461" s="3">
        <v>1</v>
      </c>
      <c r="O461" s="3">
        <v>0</v>
      </c>
      <c r="P461" s="3">
        <v>0</v>
      </c>
      <c r="Q461" s="3">
        <v>0</v>
      </c>
      <c r="R461" s="3">
        <v>0</v>
      </c>
      <c r="S461" s="3">
        <v>0</v>
      </c>
    </row>
    <row r="462" spans="1:19" ht="15">
      <c r="A462">
        <v>663</v>
      </c>
      <c r="B462">
        <v>34</v>
      </c>
      <c r="C462" s="4" t="str">
        <f>LOOKUP(Дети!$B462,Команды!$A$4:$A$30,Команды!$B$4:$B$30)</f>
        <v>Ивановская область</v>
      </c>
      <c r="D462" t="s">
        <v>412</v>
      </c>
      <c r="E462" s="1">
        <v>36000</v>
      </c>
      <c r="F462">
        <v>0</v>
      </c>
      <c r="G462">
        <v>0</v>
      </c>
      <c r="H462" s="3">
        <v>0</v>
      </c>
      <c r="I462" s="3">
        <v>0</v>
      </c>
      <c r="J462" s="3">
        <v>0</v>
      </c>
      <c r="K462" s="3">
        <v>0</v>
      </c>
      <c r="L462" s="3">
        <v>1</v>
      </c>
      <c r="M462" s="3">
        <v>1</v>
      </c>
      <c r="N462" s="3">
        <v>0</v>
      </c>
      <c r="O462" s="3">
        <v>1</v>
      </c>
      <c r="P462" s="3">
        <v>0</v>
      </c>
      <c r="Q462" s="3">
        <v>0</v>
      </c>
      <c r="R462" s="3">
        <v>0</v>
      </c>
      <c r="S462" s="3">
        <v>0</v>
      </c>
    </row>
    <row r="463" spans="1:19" ht="15">
      <c r="A463">
        <v>667</v>
      </c>
      <c r="B463">
        <v>34</v>
      </c>
      <c r="C463" s="4" t="str">
        <f>LOOKUP(Дети!$B463,Команды!$A$4:$A$30,Команды!$B$4:$B$30)</f>
        <v>Ивановская область</v>
      </c>
      <c r="D463" t="s">
        <v>206</v>
      </c>
      <c r="E463" s="1">
        <v>35609</v>
      </c>
      <c r="F463">
        <v>0</v>
      </c>
      <c r="G463">
        <v>0</v>
      </c>
      <c r="H463" s="3">
        <v>0</v>
      </c>
      <c r="I463" s="3">
        <v>0</v>
      </c>
      <c r="J463" s="3">
        <v>0</v>
      </c>
      <c r="K463" s="3">
        <v>1</v>
      </c>
      <c r="L463" s="3">
        <v>0</v>
      </c>
      <c r="M463" s="3">
        <v>0</v>
      </c>
      <c r="N463" s="3">
        <v>0</v>
      </c>
      <c r="O463" s="3">
        <v>0</v>
      </c>
      <c r="P463" s="3">
        <v>0</v>
      </c>
      <c r="Q463" s="3">
        <v>0</v>
      </c>
      <c r="R463" s="3">
        <v>0</v>
      </c>
      <c r="S463" s="3">
        <v>0</v>
      </c>
    </row>
    <row r="464" spans="1:19" ht="15">
      <c r="A464">
        <v>680</v>
      </c>
      <c r="B464">
        <v>34</v>
      </c>
      <c r="C464" s="4" t="str">
        <f>LOOKUP(Дети!$B464,Команды!$A$4:$A$30,Команды!$B$4:$B$30)</f>
        <v>Ивановская область</v>
      </c>
      <c r="D464" t="s">
        <v>420</v>
      </c>
      <c r="E464" s="1">
        <v>35302</v>
      </c>
      <c r="F464">
        <v>0</v>
      </c>
      <c r="G464">
        <v>0</v>
      </c>
      <c r="H464" s="3">
        <v>1</v>
      </c>
      <c r="I464" s="3">
        <v>0</v>
      </c>
      <c r="J464" s="3">
        <v>0</v>
      </c>
      <c r="K464" s="3">
        <v>0</v>
      </c>
      <c r="L464" s="3">
        <v>0</v>
      </c>
      <c r="M464" s="3">
        <v>0</v>
      </c>
      <c r="N464" s="3">
        <v>0</v>
      </c>
      <c r="O464" s="3">
        <v>0</v>
      </c>
      <c r="P464" s="3">
        <v>0</v>
      </c>
      <c r="Q464" s="3">
        <v>1</v>
      </c>
      <c r="R464" s="3">
        <v>0</v>
      </c>
      <c r="S464" s="3">
        <v>0</v>
      </c>
    </row>
    <row r="465" spans="1:19" ht="15">
      <c r="A465">
        <v>666</v>
      </c>
      <c r="B465">
        <v>34</v>
      </c>
      <c r="C465" s="4" t="str">
        <f>LOOKUP(Дети!$B465,Команды!$A$4:$A$30,Команды!$B$4:$B$30)</f>
        <v>Ивановская область</v>
      </c>
      <c r="D465" t="s">
        <v>205</v>
      </c>
      <c r="E465" s="1">
        <v>35071</v>
      </c>
      <c r="F465">
        <v>0</v>
      </c>
      <c r="G465">
        <v>0</v>
      </c>
      <c r="H465" s="3">
        <v>1</v>
      </c>
      <c r="I465" s="3">
        <v>0</v>
      </c>
      <c r="J465" s="3">
        <v>0</v>
      </c>
      <c r="K465" s="3">
        <v>0</v>
      </c>
      <c r="L465" s="3">
        <v>1</v>
      </c>
      <c r="M465" s="3">
        <v>0</v>
      </c>
      <c r="N465" s="3">
        <v>0</v>
      </c>
      <c r="O465" s="3">
        <v>0</v>
      </c>
      <c r="P465" s="3">
        <v>0</v>
      </c>
      <c r="Q465" s="3">
        <v>0</v>
      </c>
      <c r="R465" s="3">
        <v>0</v>
      </c>
      <c r="S465" s="3">
        <v>0</v>
      </c>
    </row>
    <row r="466" spans="1:19" ht="15">
      <c r="A466">
        <v>674</v>
      </c>
      <c r="B466">
        <v>34</v>
      </c>
      <c r="C466" s="4" t="str">
        <f>LOOKUP(Дети!$B466,Команды!$A$4:$A$30,Команды!$B$4:$B$30)</f>
        <v>Ивановская область</v>
      </c>
      <c r="D466" t="s">
        <v>415</v>
      </c>
      <c r="E466" s="1">
        <v>35324</v>
      </c>
      <c r="F466">
        <v>0</v>
      </c>
      <c r="G466">
        <v>0</v>
      </c>
      <c r="H466" s="3">
        <v>0</v>
      </c>
      <c r="I466" s="3">
        <v>0</v>
      </c>
      <c r="J466" s="3">
        <v>1</v>
      </c>
      <c r="K466" s="3">
        <v>0</v>
      </c>
      <c r="L466" s="3">
        <v>0</v>
      </c>
      <c r="M466" s="3">
        <v>1</v>
      </c>
      <c r="N466" s="3">
        <v>0</v>
      </c>
      <c r="O466" s="3">
        <v>0</v>
      </c>
      <c r="P466" s="3">
        <v>0</v>
      </c>
      <c r="Q466" s="3">
        <v>0</v>
      </c>
      <c r="R466" s="3">
        <v>0</v>
      </c>
      <c r="S466" s="3">
        <v>0</v>
      </c>
    </row>
    <row r="467" spans="1:19" ht="15">
      <c r="A467">
        <v>672</v>
      </c>
      <c r="B467">
        <v>34</v>
      </c>
      <c r="C467" s="4" t="str">
        <f>LOOKUP(Дети!$B467,Команды!$A$4:$A$30,Команды!$B$4:$B$30)</f>
        <v>Ивановская область</v>
      </c>
      <c r="D467" t="s">
        <v>295</v>
      </c>
      <c r="E467" s="1">
        <v>35309</v>
      </c>
      <c r="F467">
        <v>0</v>
      </c>
      <c r="G467">
        <v>0</v>
      </c>
      <c r="H467" s="3">
        <v>0</v>
      </c>
      <c r="I467" s="3">
        <v>1</v>
      </c>
      <c r="J467" s="3">
        <v>0</v>
      </c>
      <c r="K467" s="3">
        <v>1</v>
      </c>
      <c r="L467" s="3">
        <v>0</v>
      </c>
      <c r="M467" s="3">
        <v>0</v>
      </c>
      <c r="N467" s="3">
        <v>0</v>
      </c>
      <c r="O467" s="3">
        <v>0</v>
      </c>
      <c r="P467" s="3">
        <v>0</v>
      </c>
      <c r="Q467" s="3">
        <v>0</v>
      </c>
      <c r="R467" s="3">
        <v>0</v>
      </c>
      <c r="S467" s="3">
        <v>0</v>
      </c>
    </row>
    <row r="468" spans="1:19" ht="15">
      <c r="A468">
        <v>670</v>
      </c>
      <c r="B468">
        <v>34</v>
      </c>
      <c r="C468" s="4" t="str">
        <f>LOOKUP(Дети!$B468,Команды!$A$4:$A$30,Команды!$B$4:$B$30)</f>
        <v>Ивановская область</v>
      </c>
      <c r="D468" t="s">
        <v>209</v>
      </c>
      <c r="E468" s="1">
        <v>35742</v>
      </c>
      <c r="F468">
        <v>0</v>
      </c>
      <c r="G468">
        <v>0</v>
      </c>
      <c r="H468" s="3">
        <v>0</v>
      </c>
      <c r="I468" s="3">
        <v>1</v>
      </c>
      <c r="J468" s="3">
        <v>0</v>
      </c>
      <c r="K468" s="3">
        <v>0</v>
      </c>
      <c r="L468" s="3">
        <v>0</v>
      </c>
      <c r="M468" s="3">
        <v>0</v>
      </c>
      <c r="N468" s="3">
        <v>0</v>
      </c>
      <c r="O468" s="3">
        <v>1</v>
      </c>
      <c r="P468" s="3">
        <v>1</v>
      </c>
      <c r="Q468" s="3">
        <v>1</v>
      </c>
      <c r="R468" s="3">
        <v>0</v>
      </c>
      <c r="S468" s="3">
        <v>0</v>
      </c>
    </row>
    <row r="469" spans="1:19" ht="15">
      <c r="A469">
        <v>669</v>
      </c>
      <c r="B469">
        <v>34</v>
      </c>
      <c r="C469" s="4" t="str">
        <f>LOOKUP(Дети!$B469,Команды!$A$4:$A$30,Команды!$B$4:$B$30)</f>
        <v>Ивановская область</v>
      </c>
      <c r="D469" t="s">
        <v>208</v>
      </c>
      <c r="E469" s="1">
        <v>35262</v>
      </c>
      <c r="F469">
        <v>0</v>
      </c>
      <c r="G469">
        <v>0</v>
      </c>
      <c r="H469" s="3">
        <v>0</v>
      </c>
      <c r="I469" s="3">
        <v>0</v>
      </c>
      <c r="J469" s="3">
        <v>0</v>
      </c>
      <c r="K469" s="3">
        <v>0</v>
      </c>
      <c r="L469" s="3">
        <v>0</v>
      </c>
      <c r="M469" s="3">
        <v>1</v>
      </c>
      <c r="N469" s="3">
        <v>0</v>
      </c>
      <c r="O469" s="3">
        <v>0</v>
      </c>
      <c r="P469" s="3">
        <v>0</v>
      </c>
      <c r="Q469" s="3">
        <v>0</v>
      </c>
      <c r="R469" s="3">
        <v>0</v>
      </c>
      <c r="S469" s="3">
        <v>0</v>
      </c>
    </row>
    <row r="470" spans="1:19" ht="15">
      <c r="A470">
        <v>664</v>
      </c>
      <c r="B470">
        <v>34</v>
      </c>
      <c r="C470" s="4" t="str">
        <f>LOOKUP(Дети!$B470,Команды!$A$4:$A$30,Команды!$B$4:$B$30)</f>
        <v>Ивановская область</v>
      </c>
      <c r="D470" t="s">
        <v>294</v>
      </c>
      <c r="E470" s="1">
        <v>35152</v>
      </c>
      <c r="F470">
        <v>0</v>
      </c>
      <c r="G470">
        <v>0</v>
      </c>
      <c r="H470" s="3">
        <v>0</v>
      </c>
      <c r="I470" s="3">
        <v>0</v>
      </c>
      <c r="J470" s="3">
        <v>1</v>
      </c>
      <c r="K470" s="3">
        <v>0</v>
      </c>
      <c r="L470" s="3">
        <v>0</v>
      </c>
      <c r="M470" s="3">
        <v>0</v>
      </c>
      <c r="N470" s="3">
        <v>0</v>
      </c>
      <c r="O470" s="3">
        <v>1</v>
      </c>
      <c r="P470" s="3">
        <v>0</v>
      </c>
      <c r="Q470" s="3">
        <v>0</v>
      </c>
      <c r="R470" s="3">
        <v>0</v>
      </c>
      <c r="S470" s="3">
        <v>0</v>
      </c>
    </row>
    <row r="471" spans="1:19" ht="15">
      <c r="A471">
        <v>679</v>
      </c>
      <c r="B471">
        <v>34</v>
      </c>
      <c r="C471" s="4" t="str">
        <f>LOOKUP(Дети!$B471,Команды!$A$4:$A$30,Команды!$B$4:$B$30)</f>
        <v>Ивановская область</v>
      </c>
      <c r="D471" t="s">
        <v>419</v>
      </c>
      <c r="E471" s="1">
        <v>35320</v>
      </c>
      <c r="F471">
        <v>0</v>
      </c>
      <c r="G471">
        <v>0</v>
      </c>
      <c r="H471" s="3">
        <v>0</v>
      </c>
      <c r="I471" s="3">
        <v>0</v>
      </c>
      <c r="J471" s="3">
        <v>0</v>
      </c>
      <c r="K471" s="3">
        <v>0</v>
      </c>
      <c r="L471" s="3">
        <v>0</v>
      </c>
      <c r="M471" s="3">
        <v>0</v>
      </c>
      <c r="N471" s="3">
        <v>1</v>
      </c>
      <c r="O471" s="3">
        <v>0</v>
      </c>
      <c r="P471" s="3">
        <v>1</v>
      </c>
      <c r="Q471" s="3">
        <v>0</v>
      </c>
      <c r="R471" s="3">
        <v>0</v>
      </c>
      <c r="S471" s="3">
        <v>0</v>
      </c>
    </row>
    <row r="472" spans="1:19" ht="15">
      <c r="A472">
        <v>676</v>
      </c>
      <c r="B472">
        <v>34</v>
      </c>
      <c r="C472" s="4" t="str">
        <f>LOOKUP(Дети!$B472,Команды!$A$4:$A$30,Команды!$B$4:$B$30)</f>
        <v>Ивановская область</v>
      </c>
      <c r="D472" t="s">
        <v>417</v>
      </c>
      <c r="E472" s="1">
        <v>35088</v>
      </c>
      <c r="F472">
        <v>0</v>
      </c>
      <c r="G472">
        <v>0</v>
      </c>
      <c r="H472" s="3">
        <v>1</v>
      </c>
      <c r="I472" s="3">
        <v>0</v>
      </c>
      <c r="J472" s="3">
        <v>0</v>
      </c>
      <c r="K472" s="3">
        <v>0</v>
      </c>
      <c r="L472" s="3">
        <v>0</v>
      </c>
      <c r="M472" s="3">
        <v>0</v>
      </c>
      <c r="N472" s="3">
        <v>0</v>
      </c>
      <c r="O472" s="3">
        <v>0</v>
      </c>
      <c r="P472" s="3">
        <v>0</v>
      </c>
      <c r="Q472" s="3">
        <v>0</v>
      </c>
      <c r="R472" s="3">
        <v>0</v>
      </c>
      <c r="S472" s="3">
        <v>0</v>
      </c>
    </row>
    <row r="473" spans="1:19" ht="15">
      <c r="A473">
        <v>700</v>
      </c>
      <c r="B473">
        <v>35</v>
      </c>
      <c r="C473" s="4" t="str">
        <f>LOOKUP(Дети!$B473,Команды!$A$4:$A$30,Команды!$B$4:$B$30)</f>
        <v>Пушкинский район М.О.</v>
      </c>
      <c r="D473" t="s">
        <v>297</v>
      </c>
      <c r="E473" s="1">
        <v>35483</v>
      </c>
      <c r="F473">
        <v>42</v>
      </c>
      <c r="G473">
        <v>160</v>
      </c>
      <c r="H473" s="3">
        <v>0</v>
      </c>
      <c r="I473" s="3">
        <v>0</v>
      </c>
      <c r="J473" s="3">
        <v>0</v>
      </c>
      <c r="K473" s="3">
        <v>0</v>
      </c>
      <c r="L473" s="3">
        <v>0</v>
      </c>
      <c r="M473" s="3">
        <v>1</v>
      </c>
      <c r="N473" s="3">
        <v>0</v>
      </c>
      <c r="O473" s="3">
        <v>0</v>
      </c>
      <c r="P473" s="3">
        <v>0</v>
      </c>
      <c r="Q473" s="3">
        <v>0</v>
      </c>
      <c r="R473" s="3">
        <v>1</v>
      </c>
      <c r="S473" s="3">
        <v>0</v>
      </c>
    </row>
    <row r="474" spans="1:19" ht="15">
      <c r="A474">
        <v>681</v>
      </c>
      <c r="B474">
        <v>35</v>
      </c>
      <c r="C474" s="4" t="str">
        <f>LOOKUP(Дети!$B474,Команды!$A$4:$A$30,Команды!$B$4:$B$30)</f>
        <v>Пушкинский район М.О.</v>
      </c>
      <c r="D474" t="s">
        <v>504</v>
      </c>
      <c r="E474" s="1">
        <v>35284</v>
      </c>
      <c r="F474">
        <v>37</v>
      </c>
      <c r="G474">
        <v>150</v>
      </c>
      <c r="H474" s="3">
        <v>0</v>
      </c>
      <c r="I474" s="3">
        <v>0</v>
      </c>
      <c r="J474" s="3">
        <v>0</v>
      </c>
      <c r="K474" s="3">
        <v>0</v>
      </c>
      <c r="L474" s="3">
        <v>0</v>
      </c>
      <c r="M474" s="3">
        <v>0</v>
      </c>
      <c r="N474" s="3">
        <v>0</v>
      </c>
      <c r="O474" s="3">
        <v>0</v>
      </c>
      <c r="P474" s="3">
        <v>0</v>
      </c>
      <c r="Q474" s="3">
        <v>0</v>
      </c>
      <c r="R474" s="3">
        <v>0</v>
      </c>
      <c r="S474" s="3">
        <v>1</v>
      </c>
    </row>
    <row r="475" spans="1:19" ht="15">
      <c r="A475">
        <v>699</v>
      </c>
      <c r="B475">
        <v>35</v>
      </c>
      <c r="C475" s="4" t="str">
        <f>LOOKUP(Дети!$B475,Команды!$A$4:$A$30,Команды!$B$4:$B$30)</f>
        <v>Пушкинский район М.О.</v>
      </c>
      <c r="D475" t="s">
        <v>510</v>
      </c>
      <c r="E475" s="1">
        <v>35262</v>
      </c>
      <c r="F475">
        <v>42</v>
      </c>
      <c r="G475">
        <v>155</v>
      </c>
      <c r="H475" s="3">
        <v>0</v>
      </c>
      <c r="I475" s="3">
        <v>0</v>
      </c>
      <c r="J475" s="3">
        <v>0</v>
      </c>
      <c r="K475" s="3">
        <v>0</v>
      </c>
      <c r="L475" s="3">
        <v>0</v>
      </c>
      <c r="M475" s="3">
        <v>0</v>
      </c>
      <c r="N475" s="3">
        <v>0</v>
      </c>
      <c r="O475" s="3">
        <v>0</v>
      </c>
      <c r="P475" s="3">
        <v>1</v>
      </c>
      <c r="Q475" s="3">
        <v>0</v>
      </c>
      <c r="R475" s="3">
        <v>0</v>
      </c>
      <c r="S475" s="3">
        <v>0</v>
      </c>
    </row>
    <row r="476" spans="1:19" ht="15">
      <c r="A476">
        <v>697</v>
      </c>
      <c r="B476">
        <v>35</v>
      </c>
      <c r="C476" s="4" t="str">
        <f>LOOKUP(Дети!$B476,Команды!$A$4:$A$30,Команды!$B$4:$B$30)</f>
        <v>Пушкинский район М.О.</v>
      </c>
      <c r="D476" t="s">
        <v>202</v>
      </c>
      <c r="E476" s="1">
        <v>34778</v>
      </c>
      <c r="F476">
        <v>48</v>
      </c>
      <c r="G476">
        <v>175</v>
      </c>
      <c r="H476" s="3">
        <v>0</v>
      </c>
      <c r="I476" s="3">
        <v>0</v>
      </c>
      <c r="J476" s="3">
        <v>1</v>
      </c>
      <c r="K476" s="3">
        <v>1</v>
      </c>
      <c r="L476" s="3">
        <v>0</v>
      </c>
      <c r="M476" s="3">
        <v>0</v>
      </c>
      <c r="N476" s="3">
        <v>0</v>
      </c>
      <c r="O476" s="3">
        <v>0</v>
      </c>
      <c r="P476" s="3">
        <v>0</v>
      </c>
      <c r="Q476" s="3">
        <v>0</v>
      </c>
      <c r="R476" s="3">
        <v>0</v>
      </c>
      <c r="S476" s="3">
        <v>0</v>
      </c>
    </row>
    <row r="477" spans="1:19" ht="15">
      <c r="A477">
        <v>696</v>
      </c>
      <c r="B477">
        <v>35</v>
      </c>
      <c r="C477" s="4" t="str">
        <f>LOOKUP(Дети!$B477,Команды!$A$4:$A$30,Команды!$B$4:$B$30)</f>
        <v>Пушкинский район М.О.</v>
      </c>
      <c r="D477" t="s">
        <v>201</v>
      </c>
      <c r="E477" s="1">
        <v>34778</v>
      </c>
      <c r="F477">
        <v>46</v>
      </c>
      <c r="G477">
        <v>170</v>
      </c>
      <c r="H477" s="3">
        <v>1</v>
      </c>
      <c r="I477" s="3">
        <v>0</v>
      </c>
      <c r="J477" s="3">
        <v>0</v>
      </c>
      <c r="K477" s="3">
        <v>0</v>
      </c>
      <c r="L477" s="3">
        <v>0</v>
      </c>
      <c r="M477" s="3">
        <v>0</v>
      </c>
      <c r="N477" s="3">
        <v>0</v>
      </c>
      <c r="O477" s="3">
        <v>1</v>
      </c>
      <c r="P477" s="3">
        <v>0</v>
      </c>
      <c r="Q477" s="3">
        <v>0</v>
      </c>
      <c r="R477" s="3">
        <v>0</v>
      </c>
      <c r="S477" s="3">
        <v>0</v>
      </c>
    </row>
    <row r="478" spans="1:19" ht="15">
      <c r="A478">
        <v>690</v>
      </c>
      <c r="B478">
        <v>35</v>
      </c>
      <c r="C478" s="4" t="str">
        <f>LOOKUP(Дети!$B478,Команды!$A$4:$A$30,Команды!$B$4:$B$30)</f>
        <v>Пушкинский район М.О.</v>
      </c>
      <c r="D478" t="s">
        <v>199</v>
      </c>
      <c r="E478" s="1">
        <v>35036</v>
      </c>
      <c r="F478">
        <v>48</v>
      </c>
      <c r="G478">
        <v>175</v>
      </c>
      <c r="H478" s="3">
        <v>0</v>
      </c>
      <c r="I478" s="3">
        <v>0</v>
      </c>
      <c r="J478" s="3">
        <v>0</v>
      </c>
      <c r="K478" s="3">
        <v>0</v>
      </c>
      <c r="L478" s="3">
        <v>0</v>
      </c>
      <c r="M478" s="3">
        <v>0</v>
      </c>
      <c r="N478" s="3">
        <v>0</v>
      </c>
      <c r="O478" s="3">
        <v>0</v>
      </c>
      <c r="P478" s="3">
        <v>0</v>
      </c>
      <c r="Q478" s="3">
        <v>0</v>
      </c>
      <c r="R478" s="3">
        <v>0</v>
      </c>
      <c r="S478" s="3">
        <v>0</v>
      </c>
    </row>
    <row r="479" spans="1:19" ht="15">
      <c r="A479">
        <v>683</v>
      </c>
      <c r="B479">
        <v>35</v>
      </c>
      <c r="C479" s="4" t="str">
        <f>LOOKUP(Дети!$B479,Команды!$A$4:$A$30,Команды!$B$4:$B$30)</f>
        <v>Пушкинский район М.О.</v>
      </c>
      <c r="D479" t="s">
        <v>505</v>
      </c>
      <c r="E479" s="1">
        <v>35288</v>
      </c>
      <c r="F479">
        <v>40</v>
      </c>
      <c r="G479">
        <v>155</v>
      </c>
      <c r="H479" s="3">
        <v>0</v>
      </c>
      <c r="I479" s="3">
        <v>0</v>
      </c>
      <c r="J479" s="3">
        <v>0</v>
      </c>
      <c r="K479" s="3">
        <v>0</v>
      </c>
      <c r="L479" s="3">
        <v>0</v>
      </c>
      <c r="M479" s="3">
        <v>0</v>
      </c>
      <c r="N479" s="3">
        <v>0</v>
      </c>
      <c r="O479" s="3">
        <v>0</v>
      </c>
      <c r="P479" s="3">
        <v>0</v>
      </c>
      <c r="Q479" s="3">
        <v>0</v>
      </c>
      <c r="R479" s="3">
        <v>1</v>
      </c>
      <c r="S479" s="3">
        <v>0</v>
      </c>
    </row>
    <row r="480" spans="1:19" ht="15">
      <c r="A480">
        <v>689</v>
      </c>
      <c r="B480">
        <v>35</v>
      </c>
      <c r="C480" s="4" t="str">
        <f>LOOKUP(Дети!$B480,Команды!$A$4:$A$30,Команды!$B$4:$B$30)</f>
        <v>Пушкинский район М.О.</v>
      </c>
      <c r="D480" t="s">
        <v>198</v>
      </c>
      <c r="E480" s="1">
        <v>35270</v>
      </c>
      <c r="F480">
        <v>36</v>
      </c>
      <c r="G480">
        <v>150</v>
      </c>
      <c r="H480" s="3">
        <v>0</v>
      </c>
      <c r="I480" s="3">
        <v>0</v>
      </c>
      <c r="J480" s="3">
        <v>0</v>
      </c>
      <c r="K480" s="3">
        <v>0</v>
      </c>
      <c r="L480" s="3">
        <v>0</v>
      </c>
      <c r="M480" s="3">
        <v>0</v>
      </c>
      <c r="N480" s="3">
        <v>0</v>
      </c>
      <c r="O480" s="3">
        <v>0</v>
      </c>
      <c r="P480" s="3">
        <v>0</v>
      </c>
      <c r="Q480" s="3">
        <v>1</v>
      </c>
      <c r="R480" s="3">
        <v>0</v>
      </c>
      <c r="S480" s="3">
        <v>0</v>
      </c>
    </row>
    <row r="481" spans="1:19" ht="15">
      <c r="A481">
        <v>694</v>
      </c>
      <c r="B481">
        <v>35</v>
      </c>
      <c r="C481" s="4" t="str">
        <f>LOOKUP(Дети!$B481,Команды!$A$4:$A$30,Команды!$B$4:$B$30)</f>
        <v>Пушкинский район М.О.</v>
      </c>
      <c r="D481" t="s">
        <v>509</v>
      </c>
      <c r="E481" s="1">
        <v>35519</v>
      </c>
      <c r="F481">
        <v>44</v>
      </c>
      <c r="G481">
        <v>165</v>
      </c>
      <c r="H481" s="3">
        <v>0</v>
      </c>
      <c r="I481" s="3">
        <v>0</v>
      </c>
      <c r="J481" s="3">
        <v>0</v>
      </c>
      <c r="K481" s="3">
        <v>0</v>
      </c>
      <c r="L481" s="3">
        <v>0</v>
      </c>
      <c r="M481" s="3">
        <v>0</v>
      </c>
      <c r="N481" s="3">
        <v>0</v>
      </c>
      <c r="O481" s="3">
        <v>0</v>
      </c>
      <c r="P481" s="3">
        <v>0</v>
      </c>
      <c r="Q481" s="3">
        <v>0</v>
      </c>
      <c r="R481" s="3">
        <v>0</v>
      </c>
      <c r="S481" s="3">
        <v>0</v>
      </c>
    </row>
    <row r="482" spans="1:19" ht="15">
      <c r="A482">
        <v>691</v>
      </c>
      <c r="B482">
        <v>35</v>
      </c>
      <c r="C482" s="4" t="str">
        <f>LOOKUP(Дети!$B482,Команды!$A$4:$A$30,Команды!$B$4:$B$30)</f>
        <v>Пушкинский район М.О.</v>
      </c>
      <c r="D482" t="s">
        <v>296</v>
      </c>
      <c r="E482" s="1">
        <v>35254</v>
      </c>
      <c r="F482">
        <v>42</v>
      </c>
      <c r="G482">
        <v>155</v>
      </c>
      <c r="H482" s="3">
        <v>0</v>
      </c>
      <c r="I482" s="3">
        <v>0</v>
      </c>
      <c r="J482" s="3">
        <v>0</v>
      </c>
      <c r="K482" s="3">
        <v>0</v>
      </c>
      <c r="L482" s="3">
        <v>0</v>
      </c>
      <c r="M482" s="3">
        <v>0</v>
      </c>
      <c r="N482" s="3">
        <v>0</v>
      </c>
      <c r="O482" s="3">
        <v>0</v>
      </c>
      <c r="P482" s="3">
        <v>0</v>
      </c>
      <c r="Q482" s="3">
        <v>0</v>
      </c>
      <c r="R482" s="3">
        <v>0</v>
      </c>
      <c r="S482" s="3">
        <v>0</v>
      </c>
    </row>
    <row r="483" spans="1:19" ht="15">
      <c r="A483">
        <v>693</v>
      </c>
      <c r="B483">
        <v>35</v>
      </c>
      <c r="C483" s="4" t="str">
        <f>LOOKUP(Дети!$B483,Команды!$A$4:$A$30,Команды!$B$4:$B$30)</f>
        <v>Пушкинский район М.О.</v>
      </c>
      <c r="D483" t="s">
        <v>508</v>
      </c>
      <c r="E483" s="1">
        <v>35118</v>
      </c>
      <c r="F483">
        <v>44</v>
      </c>
      <c r="G483">
        <v>165</v>
      </c>
      <c r="H483" s="3">
        <v>0</v>
      </c>
      <c r="I483" s="3">
        <v>0</v>
      </c>
      <c r="J483" s="3">
        <v>0</v>
      </c>
      <c r="K483" s="3">
        <v>0</v>
      </c>
      <c r="L483" s="3">
        <v>0</v>
      </c>
      <c r="M483" s="3">
        <v>0</v>
      </c>
      <c r="N483" s="3">
        <v>0</v>
      </c>
      <c r="O483" s="3">
        <v>0</v>
      </c>
      <c r="P483" s="3">
        <v>0</v>
      </c>
      <c r="Q483" s="3">
        <v>0</v>
      </c>
      <c r="R483" s="3">
        <v>0</v>
      </c>
      <c r="S483" s="3">
        <v>0</v>
      </c>
    </row>
    <row r="484" spans="1:19" ht="15">
      <c r="A484">
        <v>698</v>
      </c>
      <c r="B484">
        <v>35</v>
      </c>
      <c r="C484" s="4" t="str">
        <f>LOOKUP(Дети!$B484,Команды!$A$4:$A$30,Команды!$B$4:$B$30)</f>
        <v>Пушкинский район М.О.</v>
      </c>
      <c r="D484" t="s">
        <v>203</v>
      </c>
      <c r="E484" s="1">
        <v>34868</v>
      </c>
      <c r="F484">
        <v>46</v>
      </c>
      <c r="G484">
        <v>170</v>
      </c>
      <c r="H484" s="3">
        <v>0</v>
      </c>
      <c r="I484" s="3">
        <v>0</v>
      </c>
      <c r="J484" s="3">
        <v>0</v>
      </c>
      <c r="K484" s="3">
        <v>0</v>
      </c>
      <c r="L484" s="3">
        <v>0</v>
      </c>
      <c r="M484" s="3">
        <v>1</v>
      </c>
      <c r="N484" s="3">
        <v>0</v>
      </c>
      <c r="O484" s="3">
        <v>1</v>
      </c>
      <c r="P484" s="3">
        <v>0</v>
      </c>
      <c r="Q484" s="3">
        <v>0</v>
      </c>
      <c r="R484" s="3">
        <v>0</v>
      </c>
      <c r="S484" s="3">
        <v>0</v>
      </c>
    </row>
    <row r="485" spans="1:19" ht="15">
      <c r="A485">
        <v>695</v>
      </c>
      <c r="B485">
        <v>35</v>
      </c>
      <c r="C485" s="4" t="str">
        <f>LOOKUP(Дети!$B485,Команды!$A$4:$A$30,Команды!$B$4:$B$30)</f>
        <v>Пушкинский район М.О.</v>
      </c>
      <c r="D485" t="s">
        <v>200</v>
      </c>
      <c r="E485" s="1">
        <v>35139</v>
      </c>
      <c r="F485">
        <v>44</v>
      </c>
      <c r="G485">
        <v>165</v>
      </c>
      <c r="H485" s="3">
        <v>0</v>
      </c>
      <c r="I485" s="3">
        <v>0</v>
      </c>
      <c r="J485" s="3">
        <v>0</v>
      </c>
      <c r="K485" s="3">
        <v>0</v>
      </c>
      <c r="L485" s="3">
        <v>0</v>
      </c>
      <c r="M485" s="3">
        <v>0</v>
      </c>
      <c r="N485" s="3">
        <v>1</v>
      </c>
      <c r="O485" s="3">
        <v>0</v>
      </c>
      <c r="P485" s="3">
        <v>0</v>
      </c>
      <c r="Q485" s="3">
        <v>0</v>
      </c>
      <c r="R485" s="3">
        <v>0</v>
      </c>
      <c r="S485" s="3">
        <v>0</v>
      </c>
    </row>
    <row r="486" spans="1:19" ht="15">
      <c r="A486">
        <v>687</v>
      </c>
      <c r="B486">
        <v>35</v>
      </c>
      <c r="C486" s="4" t="str">
        <f>LOOKUP(Дети!$B486,Команды!$A$4:$A$30,Команды!$B$4:$B$30)</f>
        <v>Пушкинский район М.О.</v>
      </c>
      <c r="D486" t="s">
        <v>196</v>
      </c>
      <c r="E486" s="1">
        <v>35412</v>
      </c>
      <c r="F486">
        <v>46</v>
      </c>
      <c r="G486">
        <v>160</v>
      </c>
      <c r="H486" s="3">
        <v>0</v>
      </c>
      <c r="I486" s="3">
        <v>1</v>
      </c>
      <c r="J486" s="3">
        <v>0</v>
      </c>
      <c r="K486" s="3">
        <v>0</v>
      </c>
      <c r="L486" s="3">
        <v>0</v>
      </c>
      <c r="M486" s="3">
        <v>0</v>
      </c>
      <c r="N486" s="3">
        <v>0</v>
      </c>
      <c r="O486" s="3">
        <v>0</v>
      </c>
      <c r="P486" s="3">
        <v>0</v>
      </c>
      <c r="Q486" s="3">
        <v>0</v>
      </c>
      <c r="R486" s="3">
        <v>0</v>
      </c>
      <c r="S486" s="3">
        <v>0</v>
      </c>
    </row>
    <row r="487" spans="1:19" ht="15">
      <c r="A487">
        <v>686</v>
      </c>
      <c r="B487">
        <v>35</v>
      </c>
      <c r="C487" s="4" t="str">
        <f>LOOKUP(Дети!$B487,Команды!$A$4:$A$30,Команды!$B$4:$B$30)</f>
        <v>Пушкинский район М.О.</v>
      </c>
      <c r="D487" t="s">
        <v>195</v>
      </c>
      <c r="E487" s="1">
        <v>35189</v>
      </c>
      <c r="F487">
        <v>42</v>
      </c>
      <c r="G487">
        <v>165</v>
      </c>
      <c r="H487" s="3">
        <v>0</v>
      </c>
      <c r="I487" s="3">
        <v>0</v>
      </c>
      <c r="J487" s="3">
        <v>0</v>
      </c>
      <c r="K487" s="3">
        <v>0</v>
      </c>
      <c r="L487" s="3">
        <v>0</v>
      </c>
      <c r="M487" s="3">
        <v>1</v>
      </c>
      <c r="N487" s="3">
        <v>0</v>
      </c>
      <c r="O487" s="3">
        <v>0</v>
      </c>
      <c r="P487" s="3">
        <v>0</v>
      </c>
      <c r="Q487" s="3">
        <v>0</v>
      </c>
      <c r="R487" s="3">
        <v>0</v>
      </c>
      <c r="S487" s="3">
        <v>0</v>
      </c>
    </row>
    <row r="488" spans="1:19" ht="15">
      <c r="A488">
        <v>688</v>
      </c>
      <c r="B488">
        <v>35</v>
      </c>
      <c r="C488" s="4" t="str">
        <f>LOOKUP(Дети!$B488,Команды!$A$4:$A$30,Команды!$B$4:$B$30)</f>
        <v>Пушкинский район М.О.</v>
      </c>
      <c r="D488" t="s">
        <v>197</v>
      </c>
      <c r="E488" s="1">
        <v>35319</v>
      </c>
      <c r="F488">
        <v>46</v>
      </c>
      <c r="G488">
        <v>165</v>
      </c>
      <c r="H488" s="3">
        <v>0</v>
      </c>
      <c r="I488" s="3">
        <v>0</v>
      </c>
      <c r="J488" s="3">
        <v>0</v>
      </c>
      <c r="K488" s="3">
        <v>0</v>
      </c>
      <c r="L488" s="3">
        <v>0</v>
      </c>
      <c r="M488" s="3">
        <v>0</v>
      </c>
      <c r="N488" s="3">
        <v>0</v>
      </c>
      <c r="O488" s="3">
        <v>0</v>
      </c>
      <c r="P488" s="3">
        <v>0</v>
      </c>
      <c r="Q488" s="3">
        <v>0</v>
      </c>
      <c r="R488" s="3">
        <v>0</v>
      </c>
      <c r="S488" s="3">
        <v>0</v>
      </c>
    </row>
    <row r="489" spans="1:19" ht="15">
      <c r="A489">
        <v>692</v>
      </c>
      <c r="B489">
        <v>35</v>
      </c>
      <c r="C489" s="4" t="str">
        <f>LOOKUP(Дети!$B489,Команды!$A$4:$A$30,Команды!$B$4:$B$30)</f>
        <v>Пушкинский район М.О.</v>
      </c>
      <c r="D489" t="s">
        <v>507</v>
      </c>
      <c r="E489" s="1">
        <v>35205</v>
      </c>
      <c r="F489">
        <v>44</v>
      </c>
      <c r="G489">
        <v>165</v>
      </c>
      <c r="H489" s="3">
        <v>0</v>
      </c>
      <c r="I489" s="3">
        <v>0</v>
      </c>
      <c r="J489" s="3">
        <v>0</v>
      </c>
      <c r="K489" s="3">
        <v>0</v>
      </c>
      <c r="L489" s="3">
        <v>0</v>
      </c>
      <c r="M489" s="3">
        <v>0</v>
      </c>
      <c r="N489" s="3">
        <v>0</v>
      </c>
      <c r="O489" s="3">
        <v>0</v>
      </c>
      <c r="P489" s="3">
        <v>0</v>
      </c>
      <c r="Q489" s="3">
        <v>0</v>
      </c>
      <c r="R489" s="3">
        <v>0</v>
      </c>
      <c r="S489" s="3">
        <v>0</v>
      </c>
    </row>
    <row r="490" spans="1:19" ht="15">
      <c r="A490">
        <v>682</v>
      </c>
      <c r="B490">
        <v>35</v>
      </c>
      <c r="C490" s="4" t="str">
        <f>LOOKUP(Дети!$B490,Команды!$A$4:$A$30,Команды!$B$4:$B$30)</f>
        <v>Пушкинский район М.О.</v>
      </c>
      <c r="D490" t="s">
        <v>193</v>
      </c>
      <c r="E490" s="1">
        <v>35326</v>
      </c>
      <c r="F490">
        <v>36</v>
      </c>
      <c r="G490">
        <v>155</v>
      </c>
      <c r="H490" s="3">
        <v>0</v>
      </c>
      <c r="I490" s="3">
        <v>0</v>
      </c>
      <c r="J490" s="3">
        <v>0</v>
      </c>
      <c r="K490" s="3">
        <v>0</v>
      </c>
      <c r="L490" s="3">
        <v>0</v>
      </c>
      <c r="M490" s="3">
        <v>1</v>
      </c>
      <c r="N490" s="3">
        <v>1</v>
      </c>
      <c r="O490" s="3">
        <v>0</v>
      </c>
      <c r="P490" s="3">
        <v>0</v>
      </c>
      <c r="Q490" s="3">
        <v>0</v>
      </c>
      <c r="R490" s="3">
        <v>0</v>
      </c>
      <c r="S490" s="3">
        <v>0</v>
      </c>
    </row>
    <row r="491" spans="1:19" ht="15">
      <c r="A491">
        <v>685</v>
      </c>
      <c r="B491">
        <v>35</v>
      </c>
      <c r="C491" s="4" t="str">
        <f>LOOKUP(Дети!$B491,Команды!$A$4:$A$30,Команды!$B$4:$B$30)</f>
        <v>Пушкинский район М.О.</v>
      </c>
      <c r="D491" t="s">
        <v>506</v>
      </c>
      <c r="E491" s="1">
        <v>35104</v>
      </c>
      <c r="F491">
        <v>40</v>
      </c>
      <c r="G491">
        <v>160</v>
      </c>
      <c r="H491" s="3">
        <v>0</v>
      </c>
      <c r="I491" s="3">
        <v>0</v>
      </c>
      <c r="J491" s="3">
        <v>0</v>
      </c>
      <c r="K491" s="3">
        <v>0</v>
      </c>
      <c r="L491" s="3">
        <v>0</v>
      </c>
      <c r="M491" s="3">
        <v>0</v>
      </c>
      <c r="N491" s="3">
        <v>0</v>
      </c>
      <c r="O491" s="3">
        <v>0</v>
      </c>
      <c r="P491" s="3">
        <v>0</v>
      </c>
      <c r="Q491" s="3">
        <v>0</v>
      </c>
      <c r="R491" s="3">
        <v>0</v>
      </c>
      <c r="S491" s="3">
        <v>0</v>
      </c>
    </row>
    <row r="492" spans="1:19" ht="15">
      <c r="A492">
        <v>684</v>
      </c>
      <c r="B492">
        <v>35</v>
      </c>
      <c r="C492" s="4" t="str">
        <f>LOOKUP(Дети!$B492,Команды!$A$4:$A$30,Команды!$B$4:$B$30)</f>
        <v>Пушкинский район М.О.</v>
      </c>
      <c r="D492" t="s">
        <v>194</v>
      </c>
      <c r="E492" s="1">
        <v>34909</v>
      </c>
      <c r="F492">
        <v>42</v>
      </c>
      <c r="G492">
        <v>160</v>
      </c>
      <c r="H492" s="3">
        <v>1</v>
      </c>
      <c r="I492" s="3">
        <v>0</v>
      </c>
      <c r="J492" s="3">
        <v>0</v>
      </c>
      <c r="K492" s="3">
        <v>1</v>
      </c>
      <c r="L492" s="3">
        <v>0</v>
      </c>
      <c r="M492" s="3">
        <v>0</v>
      </c>
      <c r="N492" s="3">
        <v>0</v>
      </c>
      <c r="O492" s="3">
        <v>0</v>
      </c>
      <c r="P492" s="3">
        <v>0</v>
      </c>
      <c r="Q492" s="3">
        <v>0</v>
      </c>
      <c r="R492" s="3">
        <v>0</v>
      </c>
      <c r="S492" s="3">
        <v>0</v>
      </c>
    </row>
    <row r="493" spans="1:19" ht="15">
      <c r="A493">
        <v>705</v>
      </c>
      <c r="B493">
        <v>36</v>
      </c>
      <c r="C493" s="4" t="str">
        <f>LOOKUP(Дети!$B493,Команды!$A$4:$A$30,Команды!$B$4:$B$30)</f>
        <v>Гимназия "Дмитров" М.О.</v>
      </c>
      <c r="D493" t="s">
        <v>300</v>
      </c>
      <c r="E493" s="1">
        <v>35456</v>
      </c>
      <c r="F493">
        <v>41</v>
      </c>
      <c r="G493">
        <v>155</v>
      </c>
      <c r="H493" s="3">
        <v>0</v>
      </c>
      <c r="I493" s="3">
        <v>0</v>
      </c>
      <c r="J493" s="3">
        <v>0</v>
      </c>
      <c r="K493" s="3">
        <v>0</v>
      </c>
      <c r="L493" s="3">
        <v>1</v>
      </c>
      <c r="M493" s="3">
        <v>1</v>
      </c>
      <c r="N493" s="3">
        <v>0</v>
      </c>
      <c r="O493" s="3">
        <v>0</v>
      </c>
      <c r="P493" s="3">
        <v>0</v>
      </c>
      <c r="Q493" s="3">
        <v>0</v>
      </c>
      <c r="R493" s="3">
        <v>0</v>
      </c>
      <c r="S493" s="3">
        <v>0</v>
      </c>
    </row>
    <row r="494" spans="1:19" ht="15">
      <c r="A494">
        <v>701</v>
      </c>
      <c r="B494">
        <v>36</v>
      </c>
      <c r="C494" s="4" t="str">
        <f>LOOKUP(Дети!$B494,Команды!$A$4:$A$30,Команды!$B$4:$B$30)</f>
        <v>Гимназия "Дмитров" М.О.</v>
      </c>
      <c r="D494" t="s">
        <v>494</v>
      </c>
      <c r="E494" s="1">
        <v>35277</v>
      </c>
      <c r="F494">
        <v>42</v>
      </c>
      <c r="G494">
        <v>160</v>
      </c>
      <c r="H494" s="3">
        <v>0</v>
      </c>
      <c r="I494" s="3">
        <v>0</v>
      </c>
      <c r="J494" s="3">
        <v>0</v>
      </c>
      <c r="K494" s="3">
        <v>0</v>
      </c>
      <c r="L494" s="3">
        <v>0</v>
      </c>
      <c r="M494" s="3">
        <v>0</v>
      </c>
      <c r="N494" s="3">
        <v>0</v>
      </c>
      <c r="O494" s="3">
        <v>0</v>
      </c>
      <c r="P494" s="3">
        <v>0</v>
      </c>
      <c r="Q494" s="3">
        <v>0</v>
      </c>
      <c r="R494" s="3">
        <v>0</v>
      </c>
      <c r="S494" s="3">
        <v>0</v>
      </c>
    </row>
    <row r="495" spans="1:19" ht="15">
      <c r="A495">
        <v>702</v>
      </c>
      <c r="B495">
        <v>36</v>
      </c>
      <c r="C495" s="4" t="str">
        <f>LOOKUP(Дети!$B495,Команды!$A$4:$A$30,Команды!$B$4:$B$30)</f>
        <v>Гимназия "Дмитров" М.О.</v>
      </c>
      <c r="D495" t="s">
        <v>298</v>
      </c>
      <c r="E495" s="1">
        <v>35473</v>
      </c>
      <c r="F495">
        <v>42</v>
      </c>
      <c r="G495">
        <v>160</v>
      </c>
      <c r="H495" s="3">
        <v>0</v>
      </c>
      <c r="I495" s="3">
        <v>0</v>
      </c>
      <c r="J495" s="3">
        <v>1</v>
      </c>
      <c r="K495" s="3">
        <v>0</v>
      </c>
      <c r="L495" s="3">
        <v>1</v>
      </c>
      <c r="M495" s="3">
        <v>0</v>
      </c>
      <c r="N495" s="3">
        <v>0</v>
      </c>
      <c r="O495" s="3">
        <v>0</v>
      </c>
      <c r="P495" s="3">
        <v>0</v>
      </c>
      <c r="Q495" s="3">
        <v>0</v>
      </c>
      <c r="R495" s="3">
        <v>0</v>
      </c>
      <c r="S495" s="3">
        <v>0</v>
      </c>
    </row>
    <row r="496" spans="1:19" ht="15">
      <c r="A496">
        <v>711</v>
      </c>
      <c r="B496">
        <v>36</v>
      </c>
      <c r="C496" s="4" t="str">
        <f>LOOKUP(Дети!$B496,Команды!$A$4:$A$30,Команды!$B$4:$B$30)</f>
        <v>Гимназия "Дмитров" М.О.</v>
      </c>
      <c r="D496" t="s">
        <v>305</v>
      </c>
      <c r="E496" s="1">
        <v>35550</v>
      </c>
      <c r="F496">
        <v>41</v>
      </c>
      <c r="G496">
        <v>155</v>
      </c>
      <c r="H496" s="3">
        <v>0</v>
      </c>
      <c r="I496" s="3">
        <v>0</v>
      </c>
      <c r="J496" s="3">
        <v>0</v>
      </c>
      <c r="K496" s="3">
        <v>1</v>
      </c>
      <c r="L496" s="3">
        <v>0</v>
      </c>
      <c r="M496" s="3">
        <v>0</v>
      </c>
      <c r="N496" s="3">
        <v>0</v>
      </c>
      <c r="O496" s="3">
        <v>0</v>
      </c>
      <c r="P496" s="3">
        <v>0</v>
      </c>
      <c r="Q496" s="3">
        <v>0</v>
      </c>
      <c r="R496" s="3">
        <v>0</v>
      </c>
      <c r="S496" s="3">
        <v>0</v>
      </c>
    </row>
    <row r="497" spans="1:19" ht="15">
      <c r="A497">
        <v>717</v>
      </c>
      <c r="B497">
        <v>36</v>
      </c>
      <c r="C497" s="4" t="str">
        <f>LOOKUP(Дети!$B497,Команды!$A$4:$A$30,Команды!$B$4:$B$30)</f>
        <v>Гимназия "Дмитров" М.О.</v>
      </c>
      <c r="D497" t="s">
        <v>309</v>
      </c>
      <c r="E497" s="1">
        <v>35171</v>
      </c>
      <c r="F497">
        <v>40</v>
      </c>
      <c r="G497">
        <v>155</v>
      </c>
      <c r="H497" s="3">
        <v>0</v>
      </c>
      <c r="I497" s="3">
        <v>0</v>
      </c>
      <c r="J497" s="3">
        <v>0</v>
      </c>
      <c r="K497" s="3">
        <v>0</v>
      </c>
      <c r="L497" s="3">
        <v>0</v>
      </c>
      <c r="M497" s="3">
        <v>0</v>
      </c>
      <c r="N497" s="3">
        <v>0</v>
      </c>
      <c r="O497" s="3">
        <v>0</v>
      </c>
      <c r="P497" s="3">
        <v>0</v>
      </c>
      <c r="Q497" s="3">
        <v>0</v>
      </c>
      <c r="R497" s="3">
        <v>1</v>
      </c>
      <c r="S497" s="3">
        <v>0</v>
      </c>
    </row>
    <row r="498" spans="1:19" ht="15">
      <c r="A498">
        <v>710</v>
      </c>
      <c r="B498">
        <v>36</v>
      </c>
      <c r="C498" s="4" t="str">
        <f>LOOKUP(Дети!$B498,Команды!$A$4:$A$30,Команды!$B$4:$B$30)</f>
        <v>Гимназия "Дмитров" М.О.</v>
      </c>
      <c r="D498" t="s">
        <v>304</v>
      </c>
      <c r="E498" s="1">
        <v>35485</v>
      </c>
      <c r="F498">
        <v>40</v>
      </c>
      <c r="G498">
        <v>150</v>
      </c>
      <c r="H498" s="3">
        <v>1</v>
      </c>
      <c r="I498" s="3">
        <v>0</v>
      </c>
      <c r="J498" s="3">
        <v>0</v>
      </c>
      <c r="K498" s="3">
        <v>0</v>
      </c>
      <c r="L498" s="3">
        <v>0</v>
      </c>
      <c r="M498" s="3">
        <v>0</v>
      </c>
      <c r="N498" s="3">
        <v>0</v>
      </c>
      <c r="O498" s="3">
        <v>1</v>
      </c>
      <c r="P498" s="3">
        <v>0</v>
      </c>
      <c r="Q498" s="3">
        <v>0</v>
      </c>
      <c r="R498" s="3">
        <v>0</v>
      </c>
      <c r="S498" s="3">
        <v>0</v>
      </c>
    </row>
    <row r="499" spans="1:19" ht="15">
      <c r="A499">
        <v>715</v>
      </c>
      <c r="B499">
        <v>36</v>
      </c>
      <c r="C499" s="4" t="str">
        <f>LOOKUP(Дети!$B499,Команды!$A$4:$A$30,Команды!$B$4:$B$30)</f>
        <v>Гимназия "Дмитров" М.О.</v>
      </c>
      <c r="D499" t="s">
        <v>308</v>
      </c>
      <c r="E499" s="1">
        <v>35798</v>
      </c>
      <c r="F499">
        <v>40</v>
      </c>
      <c r="G499">
        <v>150</v>
      </c>
      <c r="H499" s="3">
        <v>0</v>
      </c>
      <c r="I499" s="3">
        <v>0</v>
      </c>
      <c r="J499" s="3">
        <v>0</v>
      </c>
      <c r="K499" s="3">
        <v>0</v>
      </c>
      <c r="L499" s="3">
        <v>1</v>
      </c>
      <c r="M499" s="3">
        <v>1</v>
      </c>
      <c r="N499" s="3">
        <v>1</v>
      </c>
      <c r="O499" s="3">
        <v>0</v>
      </c>
      <c r="P499" s="3">
        <v>0</v>
      </c>
      <c r="Q499" s="3">
        <v>0</v>
      </c>
      <c r="R499" s="3">
        <v>0</v>
      </c>
      <c r="S499" s="3">
        <v>0</v>
      </c>
    </row>
    <row r="500" spans="1:19" ht="15">
      <c r="A500">
        <v>720</v>
      </c>
      <c r="B500">
        <v>36</v>
      </c>
      <c r="C500" s="4" t="str">
        <f>LOOKUP(Дети!$B500,Команды!$A$4:$A$30,Команды!$B$4:$B$30)</f>
        <v>Гимназия "Дмитров" М.О.</v>
      </c>
      <c r="D500" t="s">
        <v>311</v>
      </c>
      <c r="E500" s="1">
        <v>35201</v>
      </c>
      <c r="F500">
        <v>40</v>
      </c>
      <c r="G500">
        <v>150</v>
      </c>
      <c r="H500" s="3">
        <v>0</v>
      </c>
      <c r="I500" s="3">
        <v>0</v>
      </c>
      <c r="J500" s="3">
        <v>0</v>
      </c>
      <c r="K500" s="3">
        <v>0</v>
      </c>
      <c r="L500" s="3">
        <v>0</v>
      </c>
      <c r="M500" s="3">
        <v>0</v>
      </c>
      <c r="N500" s="3">
        <v>0</v>
      </c>
      <c r="O500" s="3">
        <v>0</v>
      </c>
      <c r="P500" s="3">
        <v>1</v>
      </c>
      <c r="Q500" s="3">
        <v>0</v>
      </c>
      <c r="R500" s="3">
        <v>0</v>
      </c>
      <c r="S500" s="3">
        <v>0</v>
      </c>
    </row>
    <row r="501" spans="1:19" ht="15">
      <c r="A501">
        <v>708</v>
      </c>
      <c r="B501">
        <v>36</v>
      </c>
      <c r="C501" s="4" t="str">
        <f>LOOKUP(Дети!$B501,Команды!$A$4:$A$30,Команды!$B$4:$B$30)</f>
        <v>Гимназия "Дмитров" М.О.</v>
      </c>
      <c r="D501" t="s">
        <v>302</v>
      </c>
      <c r="E501" s="1">
        <v>35583</v>
      </c>
      <c r="F501">
        <v>40</v>
      </c>
      <c r="G501">
        <v>150</v>
      </c>
      <c r="H501" s="3">
        <v>0</v>
      </c>
      <c r="I501" s="3">
        <v>1</v>
      </c>
      <c r="J501" s="3">
        <v>0</v>
      </c>
      <c r="K501" s="3">
        <v>0</v>
      </c>
      <c r="L501" s="3">
        <v>1</v>
      </c>
      <c r="M501" s="3">
        <v>0</v>
      </c>
      <c r="N501" s="3">
        <v>0</v>
      </c>
      <c r="O501" s="3">
        <v>0</v>
      </c>
      <c r="P501" s="3">
        <v>0</v>
      </c>
      <c r="Q501" s="3">
        <v>0</v>
      </c>
      <c r="R501" s="3">
        <v>0</v>
      </c>
      <c r="S501" s="3">
        <v>0</v>
      </c>
    </row>
    <row r="502" spans="1:19" ht="15">
      <c r="A502">
        <v>706</v>
      </c>
      <c r="B502">
        <v>36</v>
      </c>
      <c r="C502" s="4" t="str">
        <f>LOOKUP(Дети!$B502,Команды!$A$4:$A$30,Команды!$B$4:$B$30)</f>
        <v>Гимназия "Дмитров" М.О.</v>
      </c>
      <c r="D502" t="s">
        <v>496</v>
      </c>
      <c r="E502" s="1">
        <v>37016</v>
      </c>
      <c r="F502">
        <v>41</v>
      </c>
      <c r="G502">
        <v>150</v>
      </c>
      <c r="H502" s="3">
        <v>0</v>
      </c>
      <c r="I502" s="3">
        <v>0</v>
      </c>
      <c r="J502" s="3">
        <v>0</v>
      </c>
      <c r="K502" s="3">
        <v>0</v>
      </c>
      <c r="L502" s="3">
        <v>0</v>
      </c>
      <c r="M502" s="3">
        <v>0</v>
      </c>
      <c r="N502" s="3">
        <v>1</v>
      </c>
      <c r="O502" s="3">
        <v>0</v>
      </c>
      <c r="P502" s="3">
        <v>0</v>
      </c>
      <c r="Q502" s="3">
        <v>0</v>
      </c>
      <c r="R502" s="3">
        <v>0</v>
      </c>
      <c r="S502" s="3">
        <v>0</v>
      </c>
    </row>
    <row r="503" spans="1:19" ht="15">
      <c r="A503">
        <v>704</v>
      </c>
      <c r="B503">
        <v>36</v>
      </c>
      <c r="C503" s="4" t="str">
        <f>LOOKUP(Дети!$B503,Команды!$A$4:$A$30,Команды!$B$4:$B$30)</f>
        <v>Гимназия "Дмитров" М.О.</v>
      </c>
      <c r="D503" t="s">
        <v>299</v>
      </c>
      <c r="E503" s="1">
        <v>35746</v>
      </c>
      <c r="F503">
        <v>41</v>
      </c>
      <c r="G503">
        <v>150</v>
      </c>
      <c r="H503" s="3">
        <v>0</v>
      </c>
      <c r="I503" s="3">
        <v>0</v>
      </c>
      <c r="J503" s="3">
        <v>0</v>
      </c>
      <c r="K503" s="3">
        <v>0</v>
      </c>
      <c r="L503" s="3">
        <v>1</v>
      </c>
      <c r="M503" s="3">
        <v>0</v>
      </c>
      <c r="N503" s="3">
        <v>0</v>
      </c>
      <c r="O503" s="3">
        <v>1</v>
      </c>
      <c r="P503" s="3">
        <v>0</v>
      </c>
      <c r="Q503" s="3">
        <v>0</v>
      </c>
      <c r="R503" s="3">
        <v>0</v>
      </c>
      <c r="S503" s="3">
        <v>0</v>
      </c>
    </row>
    <row r="504" spans="1:19" ht="15">
      <c r="A504">
        <v>703</v>
      </c>
      <c r="B504">
        <v>36</v>
      </c>
      <c r="C504" s="4" t="str">
        <f>LOOKUP(Дети!$B504,Команды!$A$4:$A$30,Команды!$B$4:$B$30)</f>
        <v>Гимназия "Дмитров" М.О.</v>
      </c>
      <c r="D504" t="s">
        <v>495</v>
      </c>
      <c r="E504" s="1">
        <v>35125</v>
      </c>
      <c r="F504">
        <v>42</v>
      </c>
      <c r="G504">
        <v>160</v>
      </c>
      <c r="H504" s="3">
        <v>0</v>
      </c>
      <c r="I504" s="3">
        <v>0</v>
      </c>
      <c r="J504" s="3">
        <v>0</v>
      </c>
      <c r="K504" s="3">
        <v>0</v>
      </c>
      <c r="L504" s="3">
        <v>0</v>
      </c>
      <c r="M504" s="3">
        <v>0</v>
      </c>
      <c r="N504" s="3">
        <v>0</v>
      </c>
      <c r="O504" s="3">
        <v>0</v>
      </c>
      <c r="P504" s="3">
        <v>0</v>
      </c>
      <c r="Q504" s="3">
        <v>0</v>
      </c>
      <c r="R504" s="3">
        <v>0</v>
      </c>
      <c r="S504" s="3">
        <v>0</v>
      </c>
    </row>
    <row r="505" spans="1:19" ht="15">
      <c r="A505">
        <v>713</v>
      </c>
      <c r="B505">
        <v>36</v>
      </c>
      <c r="C505" s="4" t="str">
        <f>LOOKUP(Дети!$B505,Команды!$A$4:$A$30,Команды!$B$4:$B$30)</f>
        <v>Гимназия "Дмитров" М.О.</v>
      </c>
      <c r="D505" t="s">
        <v>306</v>
      </c>
      <c r="E505" s="1">
        <v>35701</v>
      </c>
      <c r="F505">
        <v>40</v>
      </c>
      <c r="G505">
        <v>150</v>
      </c>
      <c r="H505" s="3">
        <v>0</v>
      </c>
      <c r="I505" s="3">
        <v>0</v>
      </c>
      <c r="J505" s="3">
        <v>0</v>
      </c>
      <c r="K505" s="3">
        <v>0</v>
      </c>
      <c r="L505" s="3">
        <v>1</v>
      </c>
      <c r="M505" s="3">
        <v>0</v>
      </c>
      <c r="N505" s="3">
        <v>0</v>
      </c>
      <c r="O505" s="3">
        <v>0</v>
      </c>
      <c r="P505" s="3">
        <v>0</v>
      </c>
      <c r="Q505" s="3">
        <v>0</v>
      </c>
      <c r="R505" s="3">
        <v>0</v>
      </c>
      <c r="S505" s="3">
        <v>0</v>
      </c>
    </row>
    <row r="506" spans="1:19" ht="15">
      <c r="A506">
        <v>709</v>
      </c>
      <c r="B506">
        <v>36</v>
      </c>
      <c r="C506" s="4" t="str">
        <f>LOOKUP(Дети!$B506,Команды!$A$4:$A$30,Команды!$B$4:$B$30)</f>
        <v>Гимназия "Дмитров" М.О.</v>
      </c>
      <c r="D506" t="s">
        <v>303</v>
      </c>
      <c r="E506" s="1">
        <v>35794</v>
      </c>
      <c r="F506">
        <v>40</v>
      </c>
      <c r="G506">
        <v>150</v>
      </c>
      <c r="H506" s="3">
        <v>0</v>
      </c>
      <c r="I506" s="3">
        <v>0</v>
      </c>
      <c r="J506" s="3">
        <v>0</v>
      </c>
      <c r="K506" s="3">
        <v>0</v>
      </c>
      <c r="L506" s="3">
        <v>0</v>
      </c>
      <c r="M506" s="3">
        <v>0</v>
      </c>
      <c r="N506" s="3">
        <v>0</v>
      </c>
      <c r="O506" s="3">
        <v>0</v>
      </c>
      <c r="P506" s="3">
        <v>0</v>
      </c>
      <c r="Q506" s="3">
        <v>1</v>
      </c>
      <c r="R506" s="3">
        <v>0</v>
      </c>
      <c r="S506" s="3">
        <v>0</v>
      </c>
    </row>
    <row r="507" spans="1:19" ht="15">
      <c r="A507">
        <v>719</v>
      </c>
      <c r="B507">
        <v>36</v>
      </c>
      <c r="C507" s="4" t="str">
        <f>LOOKUP(Дети!$B507,Команды!$A$4:$A$30,Команды!$B$4:$B$30)</f>
        <v>Гимназия "Дмитров" М.О.</v>
      </c>
      <c r="D507" t="s">
        <v>310</v>
      </c>
      <c r="E507" s="1">
        <v>35393</v>
      </c>
      <c r="F507">
        <v>40</v>
      </c>
      <c r="G507">
        <v>155</v>
      </c>
      <c r="H507" s="3">
        <v>0</v>
      </c>
      <c r="I507" s="3">
        <v>0</v>
      </c>
      <c r="J507" s="3">
        <v>0</v>
      </c>
      <c r="K507" s="3">
        <v>0</v>
      </c>
      <c r="L507" s="3">
        <v>1</v>
      </c>
      <c r="M507" s="3">
        <v>0</v>
      </c>
      <c r="N507" s="3">
        <v>0</v>
      </c>
      <c r="O507" s="3">
        <v>0</v>
      </c>
      <c r="P507" s="3">
        <v>0</v>
      </c>
      <c r="Q507" s="3">
        <v>0</v>
      </c>
      <c r="R507" s="3">
        <v>0</v>
      </c>
      <c r="S507" s="3">
        <v>1</v>
      </c>
    </row>
    <row r="508" spans="1:19" ht="15">
      <c r="A508">
        <v>714</v>
      </c>
      <c r="B508">
        <v>36</v>
      </c>
      <c r="C508" s="4" t="str">
        <f>LOOKUP(Дети!$B508,Команды!$A$4:$A$30,Команды!$B$4:$B$30)</f>
        <v>Гимназия "Дмитров" М.О.</v>
      </c>
      <c r="D508" t="s">
        <v>307</v>
      </c>
      <c r="E508" s="1">
        <v>35159</v>
      </c>
      <c r="F508">
        <v>41</v>
      </c>
      <c r="G508">
        <v>155</v>
      </c>
      <c r="H508" s="3">
        <v>0</v>
      </c>
      <c r="I508" s="3">
        <v>1</v>
      </c>
      <c r="J508" s="3">
        <v>0</v>
      </c>
      <c r="K508" s="3">
        <v>0</v>
      </c>
      <c r="L508" s="3">
        <v>0</v>
      </c>
      <c r="M508" s="3">
        <v>1</v>
      </c>
      <c r="N508" s="3">
        <v>0</v>
      </c>
      <c r="O508" s="3">
        <v>0</v>
      </c>
      <c r="P508" s="3">
        <v>0</v>
      </c>
      <c r="Q508" s="3">
        <v>0</v>
      </c>
      <c r="R508" s="3">
        <v>0</v>
      </c>
      <c r="S508" s="3">
        <v>0</v>
      </c>
    </row>
    <row r="509" spans="1:19" ht="15">
      <c r="A509">
        <v>707</v>
      </c>
      <c r="B509">
        <v>36</v>
      </c>
      <c r="C509" s="4" t="str">
        <f>LOOKUP(Дети!$B509,Команды!$A$4:$A$30,Команды!$B$4:$B$30)</f>
        <v>Гимназия "Дмитров" М.О.</v>
      </c>
      <c r="D509" t="s">
        <v>301</v>
      </c>
      <c r="E509" s="1">
        <v>35746</v>
      </c>
      <c r="F509">
        <v>40</v>
      </c>
      <c r="G509">
        <v>155</v>
      </c>
      <c r="H509" s="3">
        <v>0</v>
      </c>
      <c r="I509" s="3">
        <v>0</v>
      </c>
      <c r="J509" s="3">
        <v>0</v>
      </c>
      <c r="K509" s="3">
        <v>0</v>
      </c>
      <c r="L509" s="3">
        <v>1</v>
      </c>
      <c r="M509" s="3">
        <v>1</v>
      </c>
      <c r="N509" s="3">
        <v>1</v>
      </c>
      <c r="O509" s="3">
        <v>0</v>
      </c>
      <c r="P509" s="3">
        <v>0</v>
      </c>
      <c r="Q509" s="3">
        <v>0</v>
      </c>
      <c r="R509" s="3">
        <v>0</v>
      </c>
      <c r="S509" s="3">
        <v>0</v>
      </c>
    </row>
    <row r="510" spans="1:19" ht="15">
      <c r="A510">
        <v>722</v>
      </c>
      <c r="B510">
        <v>37</v>
      </c>
      <c r="C510" s="4" t="str">
        <f>LOOKUP(Дети!$B510,Команды!$A$4:$A$30,Команды!$B$4:$B$30)</f>
        <v>г.Москва</v>
      </c>
      <c r="D510" t="s">
        <v>462</v>
      </c>
      <c r="E510" s="1">
        <v>35785</v>
      </c>
      <c r="F510">
        <v>42</v>
      </c>
      <c r="G510">
        <v>155</v>
      </c>
      <c r="H510" s="3">
        <v>0</v>
      </c>
      <c r="I510" s="3">
        <v>1</v>
      </c>
      <c r="J510" s="3">
        <v>0</v>
      </c>
      <c r="K510" s="3">
        <v>0</v>
      </c>
      <c r="L510" s="3">
        <v>0</v>
      </c>
      <c r="M510" s="3">
        <v>0</v>
      </c>
      <c r="N510" s="3">
        <v>0</v>
      </c>
      <c r="O510" s="3">
        <v>0</v>
      </c>
      <c r="P510" s="3">
        <v>0</v>
      </c>
      <c r="Q510" s="3">
        <v>0</v>
      </c>
      <c r="R510" s="3">
        <v>0</v>
      </c>
      <c r="S510" s="3">
        <v>0</v>
      </c>
    </row>
    <row r="511" spans="1:19" ht="15">
      <c r="A511">
        <v>738</v>
      </c>
      <c r="B511">
        <v>37</v>
      </c>
      <c r="C511" s="4" t="str">
        <f>LOOKUP(Дети!$B511,Команды!$A$4:$A$30,Команды!$B$4:$B$30)</f>
        <v>г.Москва</v>
      </c>
      <c r="D511" t="s">
        <v>343</v>
      </c>
      <c r="E511" s="1">
        <v>35204</v>
      </c>
      <c r="F511">
        <v>46</v>
      </c>
      <c r="G511">
        <v>165</v>
      </c>
      <c r="H511" s="3">
        <v>0</v>
      </c>
      <c r="I511" s="3">
        <v>0</v>
      </c>
      <c r="J511" s="3">
        <v>0</v>
      </c>
      <c r="K511" s="3">
        <v>0</v>
      </c>
      <c r="L511" s="3">
        <v>1</v>
      </c>
      <c r="M511" s="3">
        <v>0</v>
      </c>
      <c r="N511" s="3">
        <v>0</v>
      </c>
      <c r="O511" s="3">
        <v>0</v>
      </c>
      <c r="P511" s="3">
        <v>0</v>
      </c>
      <c r="Q511" s="3">
        <v>0</v>
      </c>
      <c r="R511" s="3">
        <v>0</v>
      </c>
      <c r="S511" s="3">
        <v>0</v>
      </c>
    </row>
    <row r="512" spans="1:19" ht="15">
      <c r="A512">
        <v>736</v>
      </c>
      <c r="B512">
        <v>37</v>
      </c>
      <c r="C512" s="4" t="str">
        <f>LOOKUP(Дети!$B512,Команды!$A$4:$A$30,Команды!$B$4:$B$30)</f>
        <v>г.Москва</v>
      </c>
      <c r="D512" t="s">
        <v>341</v>
      </c>
      <c r="E512" s="1">
        <v>36041</v>
      </c>
      <c r="F512">
        <v>46</v>
      </c>
      <c r="G512">
        <v>170</v>
      </c>
      <c r="H512" s="3">
        <v>0</v>
      </c>
      <c r="I512" s="3">
        <v>0</v>
      </c>
      <c r="J512" s="3">
        <v>0</v>
      </c>
      <c r="K512" s="3">
        <v>0</v>
      </c>
      <c r="L512" s="3">
        <v>0</v>
      </c>
      <c r="M512" s="3">
        <v>0</v>
      </c>
      <c r="N512" s="3">
        <v>0</v>
      </c>
      <c r="O512" s="3">
        <v>0</v>
      </c>
      <c r="P512" s="3">
        <v>0</v>
      </c>
      <c r="Q512" s="3">
        <v>0</v>
      </c>
      <c r="R512" s="3">
        <v>0</v>
      </c>
      <c r="S512" s="3">
        <v>0</v>
      </c>
    </row>
    <row r="513" spans="1:19" ht="15">
      <c r="A513">
        <v>734</v>
      </c>
      <c r="B513">
        <v>37</v>
      </c>
      <c r="C513" s="4" t="str">
        <f>LOOKUP(Дети!$B513,Команды!$A$4:$A$30,Команды!$B$4:$B$30)</f>
        <v>г.Москва</v>
      </c>
      <c r="D513" t="s">
        <v>339</v>
      </c>
      <c r="E513" s="1">
        <v>35242</v>
      </c>
      <c r="F513">
        <v>48</v>
      </c>
      <c r="G513">
        <v>170</v>
      </c>
      <c r="H513" s="3">
        <v>0</v>
      </c>
      <c r="I513" s="3">
        <v>0</v>
      </c>
      <c r="J513" s="3">
        <v>0</v>
      </c>
      <c r="K513" s="3">
        <v>0</v>
      </c>
      <c r="L513" s="3">
        <v>0</v>
      </c>
      <c r="M513" s="3">
        <v>0</v>
      </c>
      <c r="N513" s="3">
        <v>0</v>
      </c>
      <c r="O513" s="3">
        <v>0</v>
      </c>
      <c r="P513" s="3">
        <v>0</v>
      </c>
      <c r="Q513" s="3">
        <v>0</v>
      </c>
      <c r="R513" s="3">
        <v>0</v>
      </c>
      <c r="S513" s="3">
        <v>0</v>
      </c>
    </row>
    <row r="514" spans="1:19" ht="15">
      <c r="A514">
        <v>725</v>
      </c>
      <c r="B514">
        <v>37</v>
      </c>
      <c r="C514" s="4" t="str">
        <f>LOOKUP(Дети!$B514,Команды!$A$4:$A$30,Команды!$B$4:$B$30)</f>
        <v>г.Москва</v>
      </c>
      <c r="D514" t="s">
        <v>330</v>
      </c>
      <c r="E514" s="1">
        <v>35275</v>
      </c>
      <c r="F514">
        <v>44</v>
      </c>
      <c r="G514">
        <v>155</v>
      </c>
      <c r="H514" s="3">
        <v>0</v>
      </c>
      <c r="I514" s="3">
        <v>0</v>
      </c>
      <c r="J514" s="3">
        <v>0</v>
      </c>
      <c r="K514" s="3">
        <v>0</v>
      </c>
      <c r="L514" s="3">
        <v>0</v>
      </c>
      <c r="M514" s="3">
        <v>0</v>
      </c>
      <c r="N514" s="3">
        <v>0</v>
      </c>
      <c r="O514" s="3">
        <v>0</v>
      </c>
      <c r="P514" s="3">
        <v>0</v>
      </c>
      <c r="Q514" s="3">
        <v>0</v>
      </c>
      <c r="R514" s="3">
        <v>0</v>
      </c>
      <c r="S514" s="3">
        <v>0</v>
      </c>
    </row>
    <row r="515" spans="1:19" ht="15">
      <c r="A515">
        <v>732</v>
      </c>
      <c r="B515">
        <v>37</v>
      </c>
      <c r="C515" s="4" t="str">
        <f>LOOKUP(Дети!$B515,Команды!$A$4:$A$30,Команды!$B$4:$B$30)</f>
        <v>г.Москва</v>
      </c>
      <c r="D515" t="s">
        <v>337</v>
      </c>
      <c r="E515" s="1">
        <v>35516</v>
      </c>
      <c r="F515">
        <v>44</v>
      </c>
      <c r="G515">
        <v>160</v>
      </c>
      <c r="H515" s="3">
        <v>0</v>
      </c>
      <c r="I515" s="3">
        <v>0</v>
      </c>
      <c r="J515" s="3">
        <v>0</v>
      </c>
      <c r="K515" s="3">
        <v>0</v>
      </c>
      <c r="L515" s="3">
        <v>1</v>
      </c>
      <c r="M515" s="3">
        <v>0</v>
      </c>
      <c r="N515" s="3">
        <v>0</v>
      </c>
      <c r="O515" s="3">
        <v>0</v>
      </c>
      <c r="P515" s="3">
        <v>0</v>
      </c>
      <c r="Q515" s="3">
        <v>0</v>
      </c>
      <c r="R515" s="3">
        <v>0</v>
      </c>
      <c r="S515" s="3">
        <v>0</v>
      </c>
    </row>
    <row r="516" spans="1:19" ht="15">
      <c r="A516">
        <v>728</v>
      </c>
      <c r="B516">
        <v>37</v>
      </c>
      <c r="C516" s="4" t="str">
        <f>LOOKUP(Дети!$B516,Команды!$A$4:$A$30,Команды!$B$4:$B$30)</f>
        <v>г.Москва</v>
      </c>
      <c r="D516" t="s">
        <v>333</v>
      </c>
      <c r="E516" s="1">
        <v>35478</v>
      </c>
      <c r="F516">
        <v>46</v>
      </c>
      <c r="G516">
        <v>160</v>
      </c>
      <c r="H516" s="3">
        <v>0</v>
      </c>
      <c r="I516" s="3">
        <v>0</v>
      </c>
      <c r="J516" s="3">
        <v>0</v>
      </c>
      <c r="K516" s="3">
        <v>0</v>
      </c>
      <c r="L516" s="3">
        <v>0</v>
      </c>
      <c r="M516" s="3">
        <v>1</v>
      </c>
      <c r="N516" s="3">
        <v>0</v>
      </c>
      <c r="O516" s="3">
        <v>0</v>
      </c>
      <c r="P516" s="3">
        <v>1</v>
      </c>
      <c r="Q516" s="3">
        <v>0</v>
      </c>
      <c r="R516" s="3">
        <v>0</v>
      </c>
      <c r="S516" s="3">
        <v>0</v>
      </c>
    </row>
    <row r="517" spans="1:19" ht="15">
      <c r="A517" s="5">
        <v>740</v>
      </c>
      <c r="B517" s="5">
        <v>37</v>
      </c>
      <c r="C517" s="6" t="str">
        <f>LOOKUP(Дети!$B517,Команды!$A$4:$A$30,Команды!$B$4:$B$30)</f>
        <v>г.Москва</v>
      </c>
      <c r="D517" t="s">
        <v>345</v>
      </c>
      <c r="E517" s="1">
        <v>35714</v>
      </c>
      <c r="F517">
        <v>46</v>
      </c>
      <c r="G517">
        <v>165</v>
      </c>
      <c r="H517" s="3">
        <v>0</v>
      </c>
      <c r="I517" s="3">
        <v>0</v>
      </c>
      <c r="J517" s="3">
        <v>0</v>
      </c>
      <c r="K517" s="3">
        <v>0</v>
      </c>
      <c r="L517" s="3">
        <v>0</v>
      </c>
      <c r="M517" s="3">
        <v>0</v>
      </c>
      <c r="N517" s="3">
        <v>0</v>
      </c>
      <c r="O517" s="3">
        <v>0</v>
      </c>
      <c r="P517" s="3">
        <v>0</v>
      </c>
      <c r="Q517" s="3">
        <v>0</v>
      </c>
      <c r="R517" s="3">
        <v>0</v>
      </c>
      <c r="S517" s="3">
        <v>0</v>
      </c>
    </row>
    <row r="518" spans="1:19" ht="15">
      <c r="A518">
        <v>733</v>
      </c>
      <c r="B518">
        <v>37</v>
      </c>
      <c r="C518" s="4" t="str">
        <f>LOOKUP(Дети!$B518,Команды!$A$4:$A$30,Команды!$B$4:$B$30)</f>
        <v>г.Москва</v>
      </c>
      <c r="D518" t="s">
        <v>338</v>
      </c>
      <c r="E518" s="1">
        <v>35093</v>
      </c>
      <c r="F518">
        <v>50</v>
      </c>
      <c r="G518">
        <v>175</v>
      </c>
      <c r="H518" s="3">
        <v>1</v>
      </c>
      <c r="I518" s="3">
        <v>0</v>
      </c>
      <c r="J518" s="3">
        <v>0</v>
      </c>
      <c r="K518" s="3">
        <v>0</v>
      </c>
      <c r="L518" s="3">
        <v>0</v>
      </c>
      <c r="M518" s="3">
        <v>0</v>
      </c>
      <c r="N518" s="3">
        <v>1</v>
      </c>
      <c r="O518" s="3">
        <v>1</v>
      </c>
      <c r="P518" s="3">
        <v>0</v>
      </c>
      <c r="Q518" s="3">
        <v>0</v>
      </c>
      <c r="R518" s="3">
        <v>0</v>
      </c>
      <c r="S518" s="3">
        <v>0</v>
      </c>
    </row>
    <row r="519" spans="1:19" ht="15">
      <c r="A519">
        <v>737</v>
      </c>
      <c r="B519">
        <v>37</v>
      </c>
      <c r="C519" s="4" t="str">
        <f>LOOKUP(Дети!$B519,Команды!$A$4:$A$30,Команды!$B$4:$B$30)</f>
        <v>г.Москва</v>
      </c>
      <c r="D519" t="s">
        <v>342</v>
      </c>
      <c r="E519" s="1">
        <v>35510</v>
      </c>
      <c r="F519">
        <v>44</v>
      </c>
      <c r="G519">
        <v>160</v>
      </c>
      <c r="H519" s="3">
        <v>0</v>
      </c>
      <c r="I519" s="3">
        <v>0</v>
      </c>
      <c r="J519" s="3">
        <v>0</v>
      </c>
      <c r="K519" s="3">
        <v>0</v>
      </c>
      <c r="L519" s="3">
        <v>0</v>
      </c>
      <c r="M519" s="3">
        <v>0</v>
      </c>
      <c r="N519" s="3">
        <v>0</v>
      </c>
      <c r="O519" s="3">
        <v>0</v>
      </c>
      <c r="P519" s="3">
        <v>0</v>
      </c>
      <c r="Q519" s="3">
        <v>0</v>
      </c>
      <c r="R519" s="3">
        <v>0</v>
      </c>
      <c r="S519" s="3">
        <v>0</v>
      </c>
    </row>
    <row r="520" spans="1:19" ht="15">
      <c r="A520">
        <v>721</v>
      </c>
      <c r="B520">
        <v>37</v>
      </c>
      <c r="C520" s="4" t="str">
        <f>LOOKUP(Дети!$B520,Команды!$A$4:$A$30,Команды!$B$4:$B$30)</f>
        <v>г.Москва</v>
      </c>
      <c r="D520" t="s">
        <v>327</v>
      </c>
      <c r="E520" s="1">
        <v>35767</v>
      </c>
      <c r="F520">
        <v>42</v>
      </c>
      <c r="G520">
        <v>135</v>
      </c>
      <c r="H520" s="3">
        <v>1</v>
      </c>
      <c r="I520" s="3">
        <v>0</v>
      </c>
      <c r="J520" s="3">
        <v>0</v>
      </c>
      <c r="K520" s="3">
        <v>0</v>
      </c>
      <c r="L520" s="3">
        <v>0</v>
      </c>
      <c r="M520" s="3">
        <v>0</v>
      </c>
      <c r="N520" s="3">
        <v>1</v>
      </c>
      <c r="O520" s="3">
        <v>0</v>
      </c>
      <c r="P520" s="3">
        <v>0</v>
      </c>
      <c r="Q520" s="3">
        <v>0</v>
      </c>
      <c r="R520" s="3">
        <v>0</v>
      </c>
      <c r="S520" s="3">
        <v>0</v>
      </c>
    </row>
    <row r="521" spans="1:19" ht="15">
      <c r="A521">
        <v>724</v>
      </c>
      <c r="B521">
        <v>37</v>
      </c>
      <c r="C521" s="4" t="str">
        <f>LOOKUP(Дети!$B521,Команды!$A$4:$A$30,Команды!$B$4:$B$30)</f>
        <v>г.Москва</v>
      </c>
      <c r="D521" t="s">
        <v>329</v>
      </c>
      <c r="E521" s="1">
        <v>35148</v>
      </c>
      <c r="F521">
        <v>44</v>
      </c>
      <c r="G521">
        <v>160</v>
      </c>
      <c r="H521" s="3">
        <v>1</v>
      </c>
      <c r="I521" s="3">
        <v>0</v>
      </c>
      <c r="J521" s="3">
        <v>1</v>
      </c>
      <c r="K521" s="3">
        <v>0</v>
      </c>
      <c r="L521" s="3">
        <v>0</v>
      </c>
      <c r="M521" s="3">
        <v>0</v>
      </c>
      <c r="N521" s="3">
        <v>0</v>
      </c>
      <c r="O521" s="3">
        <v>0</v>
      </c>
      <c r="P521" s="3">
        <v>0</v>
      </c>
      <c r="Q521" s="3">
        <v>0</v>
      </c>
      <c r="R521" s="3">
        <v>0</v>
      </c>
      <c r="S521" s="3">
        <v>1</v>
      </c>
    </row>
    <row r="522" spans="1:19" ht="15">
      <c r="A522">
        <v>727</v>
      </c>
      <c r="B522">
        <v>37</v>
      </c>
      <c r="C522" s="4" t="str">
        <f>LOOKUP(Дети!$B522,Команды!$A$4:$A$30,Команды!$B$4:$B$30)</f>
        <v>г.Москва</v>
      </c>
      <c r="D522" t="s">
        <v>332</v>
      </c>
      <c r="E522" s="1">
        <v>35268</v>
      </c>
      <c r="F522">
        <v>42</v>
      </c>
      <c r="G522">
        <v>150</v>
      </c>
      <c r="H522" s="3">
        <v>0</v>
      </c>
      <c r="I522" s="3">
        <v>0</v>
      </c>
      <c r="J522" s="3">
        <v>0</v>
      </c>
      <c r="K522" s="3">
        <v>0</v>
      </c>
      <c r="L522" s="3">
        <v>0</v>
      </c>
      <c r="M522" s="3">
        <v>0</v>
      </c>
      <c r="N522" s="3">
        <v>0</v>
      </c>
      <c r="O522" s="3">
        <v>0</v>
      </c>
      <c r="P522" s="3">
        <v>0</v>
      </c>
      <c r="Q522" s="3">
        <v>0</v>
      </c>
      <c r="R522" s="3">
        <v>1</v>
      </c>
      <c r="S522" s="3">
        <v>0</v>
      </c>
    </row>
    <row r="523" spans="1:19" ht="15">
      <c r="A523">
        <v>735</v>
      </c>
      <c r="B523">
        <v>37</v>
      </c>
      <c r="C523" s="4" t="str">
        <f>LOOKUP(Дети!$B523,Команды!$A$4:$A$30,Команды!$B$4:$B$30)</f>
        <v>г.Москва</v>
      </c>
      <c r="D523" t="s">
        <v>340</v>
      </c>
      <c r="E523" s="1">
        <v>35298</v>
      </c>
      <c r="F523">
        <v>48</v>
      </c>
      <c r="G523">
        <v>170</v>
      </c>
      <c r="H523" s="3">
        <v>1</v>
      </c>
      <c r="I523" s="3">
        <v>0</v>
      </c>
      <c r="J523" s="3">
        <v>0</v>
      </c>
      <c r="K523" s="3">
        <v>0</v>
      </c>
      <c r="L523" s="3">
        <v>0</v>
      </c>
      <c r="M523" s="3">
        <v>1</v>
      </c>
      <c r="N523" s="3">
        <v>0</v>
      </c>
      <c r="O523" s="3">
        <v>1</v>
      </c>
      <c r="P523" s="3">
        <v>0</v>
      </c>
      <c r="Q523" s="3">
        <v>0</v>
      </c>
      <c r="R523" s="3">
        <v>0</v>
      </c>
      <c r="S523" s="3">
        <v>0</v>
      </c>
    </row>
    <row r="524" spans="1:19" ht="15">
      <c r="A524">
        <v>730</v>
      </c>
      <c r="B524">
        <v>37</v>
      </c>
      <c r="C524" s="4" t="str">
        <f>LOOKUP(Дети!$B524,Команды!$A$4:$A$30,Команды!$B$4:$B$30)</f>
        <v>г.Москва</v>
      </c>
      <c r="D524" t="s">
        <v>335</v>
      </c>
      <c r="E524" s="1">
        <v>35595</v>
      </c>
      <c r="F524">
        <v>42</v>
      </c>
      <c r="G524">
        <v>160</v>
      </c>
      <c r="H524" s="3">
        <v>0</v>
      </c>
      <c r="I524" s="3">
        <v>0</v>
      </c>
      <c r="J524" s="3">
        <v>0</v>
      </c>
      <c r="K524" s="3">
        <v>0</v>
      </c>
      <c r="L524" s="3">
        <v>0</v>
      </c>
      <c r="M524" s="3">
        <v>1</v>
      </c>
      <c r="N524" s="3">
        <v>0</v>
      </c>
      <c r="O524" s="3">
        <v>0</v>
      </c>
      <c r="P524" s="3">
        <v>0</v>
      </c>
      <c r="Q524" s="3">
        <v>0</v>
      </c>
      <c r="R524" s="3">
        <v>0</v>
      </c>
      <c r="S524" s="3">
        <v>0</v>
      </c>
    </row>
    <row r="525" spans="1:19" ht="15">
      <c r="A525">
        <v>729</v>
      </c>
      <c r="B525">
        <v>37</v>
      </c>
      <c r="C525" s="4" t="str">
        <f>LOOKUP(Дети!$B525,Команды!$A$4:$A$30,Команды!$B$4:$B$30)</f>
        <v>г.Москва</v>
      </c>
      <c r="D525" t="s">
        <v>334</v>
      </c>
      <c r="E525" s="1">
        <v>35405</v>
      </c>
      <c r="F525">
        <v>46</v>
      </c>
      <c r="G525">
        <v>165</v>
      </c>
      <c r="H525" s="3">
        <v>0</v>
      </c>
      <c r="I525" s="3">
        <v>0</v>
      </c>
      <c r="J525" s="3">
        <v>0</v>
      </c>
      <c r="K525" s="3">
        <v>0</v>
      </c>
      <c r="L525" s="3">
        <v>0</v>
      </c>
      <c r="M525" s="3">
        <v>0</v>
      </c>
      <c r="N525" s="3">
        <v>0</v>
      </c>
      <c r="O525" s="3">
        <v>0</v>
      </c>
      <c r="P525" s="3">
        <v>0</v>
      </c>
      <c r="Q525" s="3">
        <v>0</v>
      </c>
      <c r="R525" s="3">
        <v>0</v>
      </c>
      <c r="S525" s="3">
        <v>0</v>
      </c>
    </row>
    <row r="526" spans="1:19" ht="15">
      <c r="A526">
        <v>739</v>
      </c>
      <c r="B526">
        <v>37</v>
      </c>
      <c r="C526" s="4" t="str">
        <f>LOOKUP(Дети!$B526,Команды!$A$4:$A$30,Команды!$B$4:$B$30)</f>
        <v>г.Москва</v>
      </c>
      <c r="D526" t="s">
        <v>344</v>
      </c>
      <c r="E526" s="1">
        <v>35515</v>
      </c>
      <c r="F526">
        <v>46</v>
      </c>
      <c r="G526">
        <v>165</v>
      </c>
      <c r="H526" s="3">
        <v>0</v>
      </c>
      <c r="I526" s="3">
        <v>1</v>
      </c>
      <c r="J526" s="3">
        <v>0</v>
      </c>
      <c r="K526" s="3">
        <v>0</v>
      </c>
      <c r="L526" s="3">
        <v>0</v>
      </c>
      <c r="M526" s="3">
        <v>0</v>
      </c>
      <c r="N526" s="3">
        <v>0</v>
      </c>
      <c r="O526" s="3">
        <v>0</v>
      </c>
      <c r="P526" s="3">
        <v>0</v>
      </c>
      <c r="Q526" s="3">
        <v>0</v>
      </c>
      <c r="R526" s="3">
        <v>0</v>
      </c>
      <c r="S526" s="3">
        <v>0</v>
      </c>
    </row>
    <row r="527" spans="1:19" ht="15">
      <c r="A527">
        <v>723</v>
      </c>
      <c r="B527">
        <v>37</v>
      </c>
      <c r="C527" s="4" t="str">
        <f>LOOKUP(Дети!$B527,Команды!$A$4:$A$30,Команды!$B$4:$B$30)</f>
        <v>г.Москва</v>
      </c>
      <c r="D527" t="s">
        <v>328</v>
      </c>
      <c r="E527" s="1">
        <v>35176</v>
      </c>
      <c r="F527">
        <v>42</v>
      </c>
      <c r="G527">
        <v>160</v>
      </c>
      <c r="H527" s="3">
        <v>0</v>
      </c>
      <c r="I527" s="3">
        <v>0</v>
      </c>
      <c r="J527" s="3">
        <v>0</v>
      </c>
      <c r="K527" s="3">
        <v>0</v>
      </c>
      <c r="L527" s="3">
        <v>0</v>
      </c>
      <c r="M527" s="3">
        <v>0</v>
      </c>
      <c r="N527" s="3">
        <v>0</v>
      </c>
      <c r="O527" s="3">
        <v>0</v>
      </c>
      <c r="P527" s="3">
        <v>0</v>
      </c>
      <c r="Q527" s="3">
        <v>0</v>
      </c>
      <c r="R527" s="3">
        <v>0</v>
      </c>
      <c r="S527" s="3">
        <v>0</v>
      </c>
    </row>
    <row r="528" spans="1:19" ht="15">
      <c r="A528">
        <v>726</v>
      </c>
      <c r="B528">
        <v>37</v>
      </c>
      <c r="C528" s="4" t="str">
        <f>LOOKUP(Дети!$B528,Команды!$A$4:$A$30,Команды!$B$4:$B$30)</f>
        <v>г.Москва</v>
      </c>
      <c r="D528" t="s">
        <v>331</v>
      </c>
      <c r="E528" s="1">
        <v>35199</v>
      </c>
      <c r="F528">
        <v>46</v>
      </c>
      <c r="G528">
        <v>165</v>
      </c>
      <c r="H528" s="3">
        <v>0</v>
      </c>
      <c r="I528" s="3">
        <v>0</v>
      </c>
      <c r="J528" s="3">
        <v>0</v>
      </c>
      <c r="K528" s="3">
        <v>1</v>
      </c>
      <c r="L528" s="3">
        <v>0</v>
      </c>
      <c r="M528" s="3">
        <v>0</v>
      </c>
      <c r="N528" s="3">
        <v>0</v>
      </c>
      <c r="O528" s="3">
        <v>0</v>
      </c>
      <c r="P528" s="3">
        <v>0</v>
      </c>
      <c r="Q528" s="3">
        <v>0</v>
      </c>
      <c r="R528" s="3">
        <v>0</v>
      </c>
      <c r="S528" s="3">
        <v>0</v>
      </c>
    </row>
    <row r="529" spans="1:19" ht="15">
      <c r="A529">
        <v>731</v>
      </c>
      <c r="B529">
        <v>37</v>
      </c>
      <c r="C529" s="4" t="str">
        <f>LOOKUP(Дети!$B529,Команды!$A$4:$A$30,Команды!$B$4:$B$30)</f>
        <v>г.Москва</v>
      </c>
      <c r="D529" t="s">
        <v>336</v>
      </c>
      <c r="E529" s="1">
        <v>35962</v>
      </c>
      <c r="F529">
        <v>40</v>
      </c>
      <c r="G529">
        <v>145</v>
      </c>
      <c r="H529" s="3">
        <v>0</v>
      </c>
      <c r="I529" s="3">
        <v>0</v>
      </c>
      <c r="J529" s="3">
        <v>0</v>
      </c>
      <c r="K529" s="3">
        <v>0</v>
      </c>
      <c r="L529" s="3">
        <v>0</v>
      </c>
      <c r="M529" s="3">
        <v>1</v>
      </c>
      <c r="N529" s="3">
        <v>0</v>
      </c>
      <c r="O529" s="3">
        <v>0</v>
      </c>
      <c r="P529" s="3">
        <v>0</v>
      </c>
      <c r="Q529" s="3">
        <v>0</v>
      </c>
      <c r="R529" s="3">
        <v>0</v>
      </c>
      <c r="S529" s="3">
        <v>0</v>
      </c>
    </row>
  </sheetData>
  <sheetProtection/>
  <conditionalFormatting sqref="H2:S529">
    <cfRule type="iconSet" priority="17" dxfId="0">
      <iconSet iconSet="3Symbols2" showValue="0">
        <cfvo type="percent" val="0"/>
        <cfvo type="percent" val="33"/>
        <cfvo type="percent" val="67"/>
      </iconSet>
    </cfRule>
  </conditionalFormatting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/>
  <dimension ref="A1:I33"/>
  <sheetViews>
    <sheetView zoomScalePageLayoutView="0" workbookViewId="0" topLeftCell="B1">
      <selection activeCell="B12" sqref="B12"/>
    </sheetView>
  </sheetViews>
  <sheetFormatPr defaultColWidth="9.140625" defaultRowHeight="15" outlineLevelCol="1"/>
  <cols>
    <col min="1" max="1" width="9.140625" style="0" hidden="1" customWidth="1" outlineLevel="1"/>
    <col min="2" max="2" width="52.140625" style="0" customWidth="1" collapsed="1"/>
    <col min="3" max="3" width="7.57421875" style="0" bestFit="1" customWidth="1"/>
    <col min="4" max="7" width="7.57421875" style="0" customWidth="1"/>
    <col min="8" max="8" width="7.57421875" style="0" bestFit="1" customWidth="1" outlineLevel="1"/>
    <col min="9" max="9" width="7.28125" style="0" customWidth="1"/>
  </cols>
  <sheetData>
    <row r="1" spans="2:9" ht="22.5">
      <c r="B1" s="66" t="s">
        <v>639</v>
      </c>
      <c r="C1" s="66"/>
      <c r="D1" s="66"/>
      <c r="E1" s="66"/>
      <c r="F1" s="66"/>
      <c r="G1" s="66"/>
      <c r="H1" s="66"/>
      <c r="I1" s="66"/>
    </row>
    <row r="2" spans="2:9" ht="19.5">
      <c r="B2" s="18" t="s">
        <v>571</v>
      </c>
      <c r="C2" s="11"/>
      <c r="D2" s="11"/>
      <c r="E2" s="11"/>
      <c r="F2" s="11"/>
      <c r="G2" s="11"/>
      <c r="H2" s="11"/>
      <c r="I2" s="17" t="s">
        <v>581</v>
      </c>
    </row>
    <row r="3" spans="1:9" ht="15">
      <c r="A3" t="s">
        <v>347</v>
      </c>
      <c r="B3" t="s">
        <v>325</v>
      </c>
      <c r="C3" t="s">
        <v>582</v>
      </c>
      <c r="D3" t="s">
        <v>583</v>
      </c>
      <c r="E3" t="s">
        <v>584</v>
      </c>
      <c r="F3" t="s">
        <v>585</v>
      </c>
      <c r="G3" t="s">
        <v>586</v>
      </c>
      <c r="H3" t="s">
        <v>348</v>
      </c>
      <c r="I3" t="s">
        <v>566</v>
      </c>
    </row>
    <row r="4" spans="1:9" ht="15">
      <c r="A4" s="35">
        <v>13</v>
      </c>
      <c r="B4" s="36" t="str">
        <f>LOOKUP(газета!$A4,Команды!$A$4:$A$30,Команды!$B$4:$B$30)</f>
        <v>Тульская область"</v>
      </c>
      <c r="C4" s="47">
        <v>10</v>
      </c>
      <c r="D4" s="47">
        <v>10</v>
      </c>
      <c r="E4" s="47">
        <v>10</v>
      </c>
      <c r="F4" s="47">
        <v>9</v>
      </c>
      <c r="G4" s="47">
        <v>9</v>
      </c>
      <c r="H4" s="47">
        <f>SUM(газета!$C4:$G4)</f>
        <v>48</v>
      </c>
      <c r="I4" s="38">
        <v>1</v>
      </c>
    </row>
    <row r="5" spans="1:9" ht="15">
      <c r="A5" s="35">
        <v>37</v>
      </c>
      <c r="B5" s="36" t="str">
        <f>LOOKUP(газета!$A5,Команды!$A$4:$A$30,Команды!$B$4:$B$30)</f>
        <v>г.Москва</v>
      </c>
      <c r="C5" s="47">
        <v>9</v>
      </c>
      <c r="D5" s="47">
        <v>10</v>
      </c>
      <c r="E5" s="47">
        <v>10</v>
      </c>
      <c r="F5" s="47">
        <v>9</v>
      </c>
      <c r="G5" s="47">
        <v>8</v>
      </c>
      <c r="H5" s="47">
        <f>SUM(газета!$C5:$G5)</f>
        <v>46</v>
      </c>
      <c r="I5" s="38">
        <v>2</v>
      </c>
    </row>
    <row r="6" spans="1:9" ht="15">
      <c r="A6" s="35">
        <v>5</v>
      </c>
      <c r="B6" s="36" t="str">
        <f>LOOKUP(газета!$A6,Команды!$A$4:$A$30,Команды!$B$4:$B$30)</f>
        <v>Рузский район М.О.</v>
      </c>
      <c r="C6" s="47">
        <v>10</v>
      </c>
      <c r="D6" s="47">
        <v>9</v>
      </c>
      <c r="E6" s="47">
        <v>9</v>
      </c>
      <c r="F6" s="47">
        <v>9</v>
      </c>
      <c r="G6" s="47">
        <v>9</v>
      </c>
      <c r="H6" s="47">
        <f>SUM(газета!$C6:$G6)</f>
        <v>46</v>
      </c>
      <c r="I6" s="38">
        <v>3</v>
      </c>
    </row>
    <row r="7" spans="1:9" ht="15">
      <c r="A7" s="35">
        <v>15</v>
      </c>
      <c r="B7" s="36" t="str">
        <f>LOOKUP(газета!$A7,Команды!$A$4:$A$30,Команды!$B$4:$B$30)</f>
        <v>Тамбовская область </v>
      </c>
      <c r="C7" s="47">
        <v>7</v>
      </c>
      <c r="D7" s="47">
        <v>9</v>
      </c>
      <c r="E7" s="47">
        <v>8</v>
      </c>
      <c r="F7" s="47">
        <v>9</v>
      </c>
      <c r="G7" s="47">
        <v>9</v>
      </c>
      <c r="H7" s="47">
        <f>SUM(газета!$C7:$G7)</f>
        <v>42</v>
      </c>
      <c r="I7" s="38">
        <v>4</v>
      </c>
    </row>
    <row r="8" spans="1:9" ht="15">
      <c r="A8" s="35">
        <v>6</v>
      </c>
      <c r="B8" s="36" t="str">
        <f>LOOKUP(газета!$A8,Команды!$A$4:$A$30,Команды!$B$4:$B$30)</f>
        <v>Городской округ Домодедово М.О.</v>
      </c>
      <c r="C8" s="47">
        <v>9</v>
      </c>
      <c r="D8" s="47">
        <v>7.5</v>
      </c>
      <c r="E8" s="47">
        <v>7.5</v>
      </c>
      <c r="F8" s="47">
        <v>9</v>
      </c>
      <c r="G8" s="47">
        <v>9</v>
      </c>
      <c r="H8" s="47">
        <f>SUM(газета!$C8:$G8)</f>
        <v>42</v>
      </c>
      <c r="I8" s="38">
        <v>5</v>
      </c>
    </row>
    <row r="9" spans="1:9" ht="15">
      <c r="A9" s="35">
        <v>16</v>
      </c>
      <c r="B9" s="36" t="str">
        <f>LOOKUP(газета!$A9,Команды!$A$4:$A$30,Команды!$B$4:$B$30)</f>
        <v>Смоленская область</v>
      </c>
      <c r="C9" s="47">
        <v>8</v>
      </c>
      <c r="D9" s="47">
        <v>7</v>
      </c>
      <c r="E9" s="47">
        <v>7</v>
      </c>
      <c r="F9" s="47">
        <v>9</v>
      </c>
      <c r="G9" s="47">
        <v>9</v>
      </c>
      <c r="H9" s="47">
        <f>SUM(газета!$C9:$G9)</f>
        <v>40</v>
      </c>
      <c r="I9" s="38">
        <v>6</v>
      </c>
    </row>
    <row r="10" spans="1:9" ht="15">
      <c r="A10" s="35">
        <v>7</v>
      </c>
      <c r="B10" s="36" t="str">
        <f>LOOKUP(газета!$A10,Команды!$A$4:$A$30,Команды!$B$4:$B$30)</f>
        <v>Клинский район М.О.</v>
      </c>
      <c r="C10" s="47">
        <v>7</v>
      </c>
      <c r="D10" s="47">
        <v>5</v>
      </c>
      <c r="E10" s="47">
        <v>7</v>
      </c>
      <c r="F10" s="47">
        <v>10</v>
      </c>
      <c r="G10" s="47">
        <v>10</v>
      </c>
      <c r="H10" s="47">
        <f>SUM(газета!$C10:$G10)</f>
        <v>39</v>
      </c>
      <c r="I10" s="38">
        <v>7</v>
      </c>
    </row>
    <row r="11" spans="1:9" ht="15">
      <c r="A11" s="35">
        <v>14</v>
      </c>
      <c r="B11" s="36" t="str">
        <f>LOOKUP(газета!$A11,Команды!$A$4:$A$30,Команды!$B$4:$B$30)</f>
        <v>Клуб "Олимп" Шатурского района М.О.</v>
      </c>
      <c r="C11" s="47">
        <v>10</v>
      </c>
      <c r="D11" s="47">
        <v>7</v>
      </c>
      <c r="E11" s="47">
        <v>9</v>
      </c>
      <c r="F11" s="47">
        <v>6</v>
      </c>
      <c r="G11" s="47">
        <v>6</v>
      </c>
      <c r="H11" s="47">
        <f>SUM(газета!$C11:$G11)</f>
        <v>38</v>
      </c>
      <c r="I11" s="38">
        <v>8</v>
      </c>
    </row>
    <row r="12" spans="1:9" ht="15">
      <c r="A12" s="35">
        <v>22</v>
      </c>
      <c r="B12" s="36" t="str">
        <f>LOOKUP(газета!$A12,Команды!$A$4:$A$30,Команды!$B$4:$B$30)</f>
        <v>Воскресенский район М.О.</v>
      </c>
      <c r="C12" s="47">
        <v>5</v>
      </c>
      <c r="D12" s="47">
        <v>7</v>
      </c>
      <c r="E12" s="47">
        <v>8</v>
      </c>
      <c r="F12" s="47">
        <v>9</v>
      </c>
      <c r="G12" s="47">
        <v>9</v>
      </c>
      <c r="H12" s="47">
        <f>SUM(газета!$C12:$G12)</f>
        <v>38</v>
      </c>
      <c r="I12" s="38">
        <v>9</v>
      </c>
    </row>
    <row r="13" spans="1:9" ht="15">
      <c r="A13" s="35">
        <v>23</v>
      </c>
      <c r="B13" s="36" t="str">
        <f>LOOKUP(газета!$A13,Команды!$A$4:$A$30,Команды!$B$4:$B$30)</f>
        <v>Курская область</v>
      </c>
      <c r="C13" s="47">
        <v>9</v>
      </c>
      <c r="D13" s="47">
        <v>6</v>
      </c>
      <c r="E13" s="47">
        <v>8</v>
      </c>
      <c r="F13" s="47">
        <v>8</v>
      </c>
      <c r="G13" s="47">
        <v>7</v>
      </c>
      <c r="H13" s="47">
        <f>SUM(газета!$C13:$G13)</f>
        <v>38</v>
      </c>
      <c r="I13" s="38">
        <v>10</v>
      </c>
    </row>
    <row r="14" spans="1:9" ht="15">
      <c r="A14" s="35">
        <v>25</v>
      </c>
      <c r="B14" s="36" t="str">
        <f>LOOKUP(газета!$A14,Команды!$A$4:$A$30,Команды!$B$4:$B$30)</f>
        <v>Воронежская область</v>
      </c>
      <c r="C14" s="47">
        <v>7</v>
      </c>
      <c r="D14" s="47">
        <v>7</v>
      </c>
      <c r="E14" s="47">
        <v>9</v>
      </c>
      <c r="F14" s="47">
        <v>10</v>
      </c>
      <c r="G14" s="47">
        <v>4</v>
      </c>
      <c r="H14" s="47">
        <f>SUM(газета!$C14:$G14)</f>
        <v>37</v>
      </c>
      <c r="I14" s="38">
        <v>11</v>
      </c>
    </row>
    <row r="15" spans="1:9" ht="15">
      <c r="A15" s="35">
        <v>9</v>
      </c>
      <c r="B15" s="36" t="str">
        <f>LOOKUP(газета!$A15,Команды!$A$4:$A$30,Команды!$B$4:$B$30)</f>
        <v>Зендиковская школа Каширский район М.О.</v>
      </c>
      <c r="C15" s="47">
        <v>7</v>
      </c>
      <c r="D15" s="47">
        <v>9</v>
      </c>
      <c r="E15" s="47">
        <v>5</v>
      </c>
      <c r="F15" s="47">
        <v>8</v>
      </c>
      <c r="G15" s="47">
        <v>8</v>
      </c>
      <c r="H15" s="47">
        <f>SUM(газета!$C15:$G15)</f>
        <v>37</v>
      </c>
      <c r="I15" s="38">
        <v>12</v>
      </c>
    </row>
    <row r="16" spans="1:9" ht="15">
      <c r="A16" s="35">
        <v>32</v>
      </c>
      <c r="B16" s="36" t="str">
        <f>LOOKUP(газета!$A16,Команды!$A$4:$A$30,Команды!$B$4:$B$30)</f>
        <v>Республика Татарстан</v>
      </c>
      <c r="C16" s="47">
        <v>7</v>
      </c>
      <c r="D16" s="47">
        <v>7</v>
      </c>
      <c r="E16" s="47">
        <v>7</v>
      </c>
      <c r="F16" s="47">
        <v>8</v>
      </c>
      <c r="G16" s="47">
        <v>8</v>
      </c>
      <c r="H16" s="47">
        <f>SUM(газета!$C16:$G16)</f>
        <v>37</v>
      </c>
      <c r="I16" s="38">
        <v>13</v>
      </c>
    </row>
    <row r="17" spans="1:9" ht="15">
      <c r="A17" s="35">
        <v>33</v>
      </c>
      <c r="B17" s="36" t="str">
        <f>LOOKUP(газета!$A17,Команды!$A$4:$A$30,Команды!$B$4:$B$30)</f>
        <v>Одинцовский район М.О.</v>
      </c>
      <c r="C17" s="47">
        <v>9</v>
      </c>
      <c r="D17" s="47">
        <v>5</v>
      </c>
      <c r="E17" s="47">
        <v>7</v>
      </c>
      <c r="F17" s="47">
        <v>7</v>
      </c>
      <c r="G17" s="47">
        <v>8</v>
      </c>
      <c r="H17" s="47">
        <f>SUM(газета!$C17:$G17)</f>
        <v>36</v>
      </c>
      <c r="I17" s="38">
        <v>14</v>
      </c>
    </row>
    <row r="18" spans="1:9" ht="15">
      <c r="A18" s="35">
        <v>17</v>
      </c>
      <c r="B18" s="36" t="str">
        <f>LOOKUP(газета!$A18,Команды!$A$4:$A$30,Команды!$B$4:$B$30)</f>
        <v>Клуб "Юные помощники милиции" г.Истры М.О.</v>
      </c>
      <c r="C18" s="47">
        <v>8</v>
      </c>
      <c r="D18" s="47">
        <v>5</v>
      </c>
      <c r="E18" s="47">
        <v>7</v>
      </c>
      <c r="F18" s="47">
        <v>8</v>
      </c>
      <c r="G18" s="47">
        <v>8</v>
      </c>
      <c r="H18" s="47">
        <f>SUM(газета!$C18:$G18)</f>
        <v>36</v>
      </c>
      <c r="I18" s="38">
        <v>15</v>
      </c>
    </row>
    <row r="19" spans="1:9" ht="15">
      <c r="A19" s="35">
        <v>34</v>
      </c>
      <c r="B19" s="36" t="str">
        <f>LOOKUP(газета!$A19,Команды!$A$4:$A$30,Команды!$B$4:$B$30)</f>
        <v>Ивановская область</v>
      </c>
      <c r="C19" s="47">
        <v>6</v>
      </c>
      <c r="D19" s="47">
        <v>7</v>
      </c>
      <c r="E19" s="47">
        <v>7</v>
      </c>
      <c r="F19" s="47">
        <v>8</v>
      </c>
      <c r="G19" s="47">
        <v>8</v>
      </c>
      <c r="H19" s="47">
        <f>SUM(газета!$C19:$G19)</f>
        <v>36</v>
      </c>
      <c r="I19" s="38">
        <v>16</v>
      </c>
    </row>
    <row r="20" spans="1:9" ht="15">
      <c r="A20" s="35">
        <v>30</v>
      </c>
      <c r="B20" s="36" t="str">
        <f>LOOKUP(газета!$A20,Команды!$A$4:$A$30,Команды!$B$4:$B$30)</f>
        <v>Ярославская область</v>
      </c>
      <c r="C20" s="47">
        <v>8</v>
      </c>
      <c r="D20" s="47">
        <v>6</v>
      </c>
      <c r="E20" s="47">
        <v>8</v>
      </c>
      <c r="F20" s="47">
        <v>7</v>
      </c>
      <c r="G20" s="47">
        <v>7</v>
      </c>
      <c r="H20" s="47">
        <f>SUM(газета!$C20:$G20)</f>
        <v>36</v>
      </c>
      <c r="I20" s="38">
        <v>16</v>
      </c>
    </row>
    <row r="21" spans="1:9" ht="15">
      <c r="A21" s="35">
        <v>31</v>
      </c>
      <c r="B21" s="36" t="str">
        <f>LOOKUP(газета!$A21,Команды!$A$4:$A$30,Команды!$B$4:$B$30)</f>
        <v>Ступинский район М.О.</v>
      </c>
      <c r="C21" s="47">
        <v>7</v>
      </c>
      <c r="D21" s="47">
        <v>6</v>
      </c>
      <c r="E21" s="47">
        <v>8</v>
      </c>
      <c r="F21" s="47">
        <v>7</v>
      </c>
      <c r="G21" s="47">
        <v>7</v>
      </c>
      <c r="H21" s="47">
        <f>SUM(газета!$C21:$G21)</f>
        <v>35</v>
      </c>
      <c r="I21" s="38">
        <v>18</v>
      </c>
    </row>
    <row r="22" spans="1:9" ht="15">
      <c r="A22" s="35">
        <v>4</v>
      </c>
      <c r="B22" s="36" t="str">
        <f>LOOKUP(газета!$A22,Команды!$A$4:$A$30,Команды!$B$4:$B$30)</f>
        <v>Клуб "Добрыня" ОДОН ВВ МВД РФ</v>
      </c>
      <c r="C22" s="47">
        <v>7</v>
      </c>
      <c r="D22" s="47">
        <v>5</v>
      </c>
      <c r="E22" s="47">
        <v>6</v>
      </c>
      <c r="F22" s="47">
        <v>7</v>
      </c>
      <c r="G22" s="47">
        <v>7</v>
      </c>
      <c r="H22" s="47">
        <f>SUM(газета!$C22:$G22)</f>
        <v>32</v>
      </c>
      <c r="I22" s="38">
        <v>19</v>
      </c>
    </row>
    <row r="23" spans="1:9" ht="15">
      <c r="A23" s="35">
        <v>24</v>
      </c>
      <c r="B23" s="36" t="str">
        <f>LOOKUP(газета!$A23,Команды!$A$4:$A$30,Команды!$B$4:$B$30)</f>
        <v>Клуб "Русич" ОМСН КМ ГУВД по М.О.</v>
      </c>
      <c r="C23" s="47">
        <v>8</v>
      </c>
      <c r="D23" s="47">
        <v>5</v>
      </c>
      <c r="E23" s="47">
        <v>9</v>
      </c>
      <c r="F23" s="47">
        <v>4</v>
      </c>
      <c r="G23" s="47">
        <v>3</v>
      </c>
      <c r="H23" s="47">
        <f>SUM(газета!$C23:$G23)</f>
        <v>29</v>
      </c>
      <c r="I23" s="38">
        <v>20</v>
      </c>
    </row>
    <row r="24" spans="1:9" ht="15">
      <c r="A24" s="35">
        <v>20</v>
      </c>
      <c r="B24" s="36" t="str">
        <f>LOOKUP(газета!$A24,Команды!$A$4:$A$30,Команды!$B$4:$B$30)</f>
        <v>Тверская область</v>
      </c>
      <c r="C24" s="47">
        <v>7</v>
      </c>
      <c r="D24" s="47">
        <v>2.5</v>
      </c>
      <c r="E24" s="47">
        <v>4</v>
      </c>
      <c r="F24" s="47">
        <v>7</v>
      </c>
      <c r="G24" s="47">
        <v>8</v>
      </c>
      <c r="H24" s="47">
        <f>SUM(газета!$C24:$G24)</f>
        <v>28.5</v>
      </c>
      <c r="I24" s="38">
        <v>21</v>
      </c>
    </row>
    <row r="25" spans="1:9" ht="15">
      <c r="A25" s="35">
        <v>12</v>
      </c>
      <c r="B25" s="36" t="str">
        <f>LOOKUP(газета!$A25,Команды!$A$4:$A$30,Команды!$B$4:$B$30)</f>
        <v>Владимирская область</v>
      </c>
      <c r="C25" s="47">
        <v>6</v>
      </c>
      <c r="D25" s="47">
        <v>6</v>
      </c>
      <c r="E25" s="47">
        <v>5</v>
      </c>
      <c r="F25" s="47">
        <v>4</v>
      </c>
      <c r="G25" s="47">
        <v>4</v>
      </c>
      <c r="H25" s="47">
        <f>SUM(газета!$C25:$G25)</f>
        <v>25</v>
      </c>
      <c r="I25" s="38">
        <v>22</v>
      </c>
    </row>
    <row r="26" spans="1:9" ht="15">
      <c r="A26" s="35">
        <v>26</v>
      </c>
      <c r="B26" s="36" t="str">
        <f>LOOKUP(газета!$A26,Команды!$A$4:$A$30,Команды!$B$4:$B$30)</f>
        <v>Клуб "Пересвет" ОМОН ГУВД по МО (г. Сергиев Посад)</v>
      </c>
      <c r="C26" s="47">
        <v>5</v>
      </c>
      <c r="D26" s="47">
        <v>5</v>
      </c>
      <c r="E26" s="47">
        <v>5</v>
      </c>
      <c r="F26" s="47">
        <v>5</v>
      </c>
      <c r="G26" s="47">
        <v>5</v>
      </c>
      <c r="H26" s="47">
        <f>SUM(газета!$C26:$G26)</f>
        <v>25</v>
      </c>
      <c r="I26" s="38">
        <v>23</v>
      </c>
    </row>
    <row r="27" spans="1:9" ht="15">
      <c r="A27" s="35">
        <v>8</v>
      </c>
      <c r="B27" s="36" t="str">
        <f>LOOKUP(газета!$A27,Команды!$A$4:$A$30,Команды!$B$4:$B$30)</f>
        <v>Клуб "Энергия" Шатурского района М.О.</v>
      </c>
      <c r="C27" s="47">
        <v>5</v>
      </c>
      <c r="D27" s="47">
        <v>2</v>
      </c>
      <c r="E27" s="47">
        <v>4</v>
      </c>
      <c r="F27" s="47">
        <v>9</v>
      </c>
      <c r="G27" s="47">
        <v>4</v>
      </c>
      <c r="H27" s="47">
        <f>SUM(газета!$C27:$G27)</f>
        <v>24</v>
      </c>
      <c r="I27" s="38">
        <v>24</v>
      </c>
    </row>
    <row r="28" spans="1:9" ht="15">
      <c r="A28" s="35">
        <v>36</v>
      </c>
      <c r="B28" s="36" t="str">
        <f>LOOKUP(газета!$A28,Команды!$A$4:$A$30,Команды!$B$4:$B$30)</f>
        <v>Гимназия "Дмитров" М.О.</v>
      </c>
      <c r="C28" s="47">
        <v>5</v>
      </c>
      <c r="D28" s="47">
        <v>5</v>
      </c>
      <c r="E28" s="47">
        <v>7</v>
      </c>
      <c r="F28" s="47">
        <v>3</v>
      </c>
      <c r="G28" s="47">
        <v>3</v>
      </c>
      <c r="H28" s="47">
        <f>SUM(газета!$C28:$G28)</f>
        <v>23</v>
      </c>
      <c r="I28" s="38">
        <v>25</v>
      </c>
    </row>
    <row r="29" spans="1:9" ht="15">
      <c r="A29" s="35">
        <v>10</v>
      </c>
      <c r="B29" s="36" t="str">
        <f>LOOKUP(газета!$A29,Команды!$A$4:$A$30,Команды!$B$4:$B$30)</f>
        <v>Липецкая область</v>
      </c>
      <c r="C29" s="47">
        <v>5</v>
      </c>
      <c r="D29" s="47">
        <v>5</v>
      </c>
      <c r="E29" s="47">
        <v>4</v>
      </c>
      <c r="F29" s="47">
        <v>5</v>
      </c>
      <c r="G29" s="47">
        <v>4</v>
      </c>
      <c r="H29" s="47">
        <f>SUM(газета!$C29:$G29)</f>
        <v>23</v>
      </c>
      <c r="I29" s="38">
        <v>26</v>
      </c>
    </row>
    <row r="30" spans="1:9" ht="15">
      <c r="A30" s="35">
        <v>35</v>
      </c>
      <c r="B30" s="36" t="str">
        <f>LOOKUP(газета!$A30,Команды!$A$4:$A$30,Команды!$B$4:$B$30)</f>
        <v>Пушкинский район М.О.</v>
      </c>
      <c r="C30" s="47">
        <v>5</v>
      </c>
      <c r="D30" s="47">
        <v>4</v>
      </c>
      <c r="E30" s="47">
        <v>4</v>
      </c>
      <c r="F30" s="47">
        <v>3</v>
      </c>
      <c r="G30" s="47">
        <v>3</v>
      </c>
      <c r="H30" s="47">
        <f>SUM(газета!$C30:$G30)</f>
        <v>19</v>
      </c>
      <c r="I30" s="38">
        <v>27</v>
      </c>
    </row>
    <row r="32" ht="15">
      <c r="B32" s="18"/>
    </row>
    <row r="33" ht="15">
      <c r="B33" t="s">
        <v>624</v>
      </c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6" horizontalDpi="1200" verticalDpi="1200" orientation="landscape" paperSize="9" scale="95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F33"/>
  <sheetViews>
    <sheetView zoomScalePageLayoutView="0" workbookViewId="0" topLeftCell="B1">
      <selection activeCell="B1" sqref="B1:F1"/>
    </sheetView>
  </sheetViews>
  <sheetFormatPr defaultColWidth="9.140625" defaultRowHeight="15" outlineLevelCol="1"/>
  <cols>
    <col min="1" max="1" width="9.140625" style="0" hidden="1" customWidth="1" outlineLevel="1"/>
    <col min="2" max="2" width="52.140625" style="0" customWidth="1" collapsed="1"/>
    <col min="3" max="4" width="7.57421875" style="0" bestFit="1" customWidth="1"/>
    <col min="5" max="5" width="7.57421875" style="0" bestFit="1" customWidth="1" outlineLevel="1"/>
    <col min="6" max="6" width="7.28125" style="0" customWidth="1"/>
  </cols>
  <sheetData>
    <row r="1" spans="2:6" ht="22.5">
      <c r="B1" s="66" t="s">
        <v>640</v>
      </c>
      <c r="C1" s="66"/>
      <c r="D1" s="66"/>
      <c r="E1" s="66"/>
      <c r="F1" s="66"/>
    </row>
    <row r="2" spans="2:6" ht="19.5">
      <c r="B2" s="18" t="s">
        <v>571</v>
      </c>
      <c r="C2" s="11"/>
      <c r="D2" s="11"/>
      <c r="E2" s="11"/>
      <c r="F2" s="17" t="s">
        <v>577</v>
      </c>
    </row>
    <row r="3" spans="1:6" ht="15">
      <c r="A3" t="s">
        <v>347</v>
      </c>
      <c r="B3" t="s">
        <v>325</v>
      </c>
      <c r="C3" t="s">
        <v>563</v>
      </c>
      <c r="D3" t="s">
        <v>564</v>
      </c>
      <c r="E3" t="s">
        <v>348</v>
      </c>
      <c r="F3" t="s">
        <v>566</v>
      </c>
    </row>
    <row r="4" spans="1:6" ht="15">
      <c r="A4" s="13">
        <v>16</v>
      </c>
      <c r="B4" s="12" t="str">
        <f>LOOKUP(палатка!$A4,Команды!$A$4:$A$30,Команды!$B$4:$B$30)</f>
        <v>Смоленская область</v>
      </c>
      <c r="C4" s="23">
        <v>0.0015233796296296297</v>
      </c>
      <c r="D4" s="23">
        <v>0.00011574074074074073</v>
      </c>
      <c r="E4" s="23">
        <f>палатка!$C4+палатка!$D4</f>
        <v>0.0016391203703703704</v>
      </c>
      <c r="F4" s="25">
        <v>1</v>
      </c>
    </row>
    <row r="5" spans="1:6" ht="15">
      <c r="A5" s="13">
        <v>20</v>
      </c>
      <c r="B5" s="12" t="str">
        <f>LOOKUP(палатка!$A5,Команды!$A$4:$A$30,Команды!$B$4:$B$30)</f>
        <v>Тверская область</v>
      </c>
      <c r="C5" s="23">
        <v>0.0016388888888888887</v>
      </c>
      <c r="D5" s="23">
        <v>0.00011574074074074073</v>
      </c>
      <c r="E5" s="23">
        <f>палатка!$C5+палатка!$D5</f>
        <v>0.0017546296296296294</v>
      </c>
      <c r="F5" s="25">
        <v>2</v>
      </c>
    </row>
    <row r="6" spans="1:6" ht="15">
      <c r="A6" s="13">
        <v>9</v>
      </c>
      <c r="B6" s="12" t="str">
        <f>LOOKUP(палатка!$A6,Команды!$A$4:$A$30,Команды!$B$4:$B$30)</f>
        <v>Зендиковская школа Каширский район М.О.</v>
      </c>
      <c r="C6" s="23">
        <v>0.0017891203703703704</v>
      </c>
      <c r="D6" s="23">
        <v>0</v>
      </c>
      <c r="E6" s="23">
        <f>палатка!$C6+палатка!$D6</f>
        <v>0.0017891203703703704</v>
      </c>
      <c r="F6" s="25">
        <v>3</v>
      </c>
    </row>
    <row r="7" spans="1:6" ht="15">
      <c r="A7" s="13">
        <v>15</v>
      </c>
      <c r="B7" s="12" t="str">
        <f>LOOKUP(палатка!$A7,Команды!$A$4:$A$30,Команды!$B$4:$B$30)</f>
        <v>Тамбовская область </v>
      </c>
      <c r="C7" s="23">
        <v>0.002083449074074074</v>
      </c>
      <c r="D7" s="23">
        <v>0</v>
      </c>
      <c r="E7" s="23">
        <f>палатка!$C7+палатка!$D7</f>
        <v>0.002083449074074074</v>
      </c>
      <c r="F7" s="25">
        <v>4</v>
      </c>
    </row>
    <row r="8" spans="1:6" ht="15">
      <c r="A8" s="13">
        <v>31</v>
      </c>
      <c r="B8" s="12" t="str">
        <f>LOOKUP(палатка!$A8,Команды!$A$4:$A$30,Команды!$B$4:$B$30)</f>
        <v>Ступинский район М.О.</v>
      </c>
      <c r="C8" s="23">
        <v>0.002190972222222222</v>
      </c>
      <c r="D8" s="23">
        <v>0.00011574074074074073</v>
      </c>
      <c r="E8" s="23">
        <f>палатка!$C8+палатка!$D8</f>
        <v>0.002306712962962963</v>
      </c>
      <c r="F8" s="25">
        <v>5</v>
      </c>
    </row>
    <row r="9" spans="1:6" ht="15">
      <c r="A9" s="13">
        <v>8</v>
      </c>
      <c r="B9" s="12" t="str">
        <f>LOOKUP(палатка!$A9,Команды!$A$4:$A$30,Команды!$B$4:$B$30)</f>
        <v>Клуб "Энергия" Шатурского района М.О.</v>
      </c>
      <c r="C9" s="23">
        <v>0.0023577546296296293</v>
      </c>
      <c r="D9" s="23">
        <v>0</v>
      </c>
      <c r="E9" s="23">
        <f>палатка!$C9+палатка!$D9</f>
        <v>0.0023577546296296293</v>
      </c>
      <c r="F9" s="25">
        <v>6</v>
      </c>
    </row>
    <row r="10" spans="1:6" ht="15">
      <c r="A10" s="13">
        <v>12</v>
      </c>
      <c r="B10" s="12" t="str">
        <f>LOOKUP(палатка!$A10,Команды!$A$4:$A$30,Команды!$B$4:$B$30)</f>
        <v>Владимирская область</v>
      </c>
      <c r="C10" s="23">
        <v>0.002310069444444445</v>
      </c>
      <c r="D10" s="23">
        <v>0.00011574074074074073</v>
      </c>
      <c r="E10" s="23">
        <f>палатка!$C10+палатка!$D10</f>
        <v>0.002425810185185186</v>
      </c>
      <c r="F10" s="25">
        <v>7</v>
      </c>
    </row>
    <row r="11" spans="1:6" ht="15">
      <c r="A11" s="13">
        <v>34</v>
      </c>
      <c r="B11" s="12" t="str">
        <f>LOOKUP(палатка!$A11,Команды!$A$4:$A$30,Команды!$B$4:$B$30)</f>
        <v>Ивановская область</v>
      </c>
      <c r="C11" s="23">
        <v>0.0023177083333333335</v>
      </c>
      <c r="D11" s="23">
        <v>0.00023148148148148146</v>
      </c>
      <c r="E11" s="23">
        <f>палатка!$C11+палатка!$D11</f>
        <v>0.002549189814814815</v>
      </c>
      <c r="F11" s="25">
        <v>8</v>
      </c>
    </row>
    <row r="12" spans="1:6" ht="15">
      <c r="A12" s="13">
        <v>22</v>
      </c>
      <c r="B12" s="12" t="str">
        <f>LOOKUP(палатка!$A12,Команды!$A$4:$A$30,Команды!$B$4:$B$30)</f>
        <v>Воскресенский район М.О.</v>
      </c>
      <c r="C12" s="23">
        <v>0.0022167824074074073</v>
      </c>
      <c r="D12" s="23">
        <v>0.00034722222222222224</v>
      </c>
      <c r="E12" s="23">
        <f>палатка!$C12+палатка!$D12</f>
        <v>0.0025640046296296296</v>
      </c>
      <c r="F12" s="25">
        <v>9</v>
      </c>
    </row>
    <row r="13" spans="1:6" ht="15">
      <c r="A13" s="13">
        <v>36</v>
      </c>
      <c r="B13" s="12" t="str">
        <f>LOOKUP(палатка!$A13,Команды!$A$4:$A$30,Команды!$B$4:$B$30)</f>
        <v>Гимназия "Дмитров" М.О.</v>
      </c>
      <c r="C13" s="23">
        <v>0.002621412037037037</v>
      </c>
      <c r="D13" s="23">
        <v>0</v>
      </c>
      <c r="E13" s="23">
        <f>палатка!$C13+палатка!$D13</f>
        <v>0.002621412037037037</v>
      </c>
      <c r="F13" s="25">
        <v>10</v>
      </c>
    </row>
    <row r="14" spans="1:6" ht="15">
      <c r="A14" s="13">
        <v>32</v>
      </c>
      <c r="B14" s="12" t="str">
        <f>LOOKUP(палатка!$A14,Команды!$A$4:$A$30,Команды!$B$4:$B$30)</f>
        <v>Республика Татарстан</v>
      </c>
      <c r="C14" s="23">
        <v>0.002432175925925926</v>
      </c>
      <c r="D14" s="23">
        <v>0.00023148148148148146</v>
      </c>
      <c r="E14" s="23">
        <f>палатка!$C14+палатка!$D14</f>
        <v>0.0026636574074074076</v>
      </c>
      <c r="F14" s="25">
        <v>11</v>
      </c>
    </row>
    <row r="15" spans="1:6" ht="15">
      <c r="A15" s="13">
        <v>10</v>
      </c>
      <c r="B15" s="12" t="str">
        <f>LOOKUP(палатка!$A15,Команды!$A$4:$A$30,Команды!$B$4:$B$30)</f>
        <v>Липецкая область</v>
      </c>
      <c r="C15" s="23">
        <v>0.002329398148148148</v>
      </c>
      <c r="D15" s="23">
        <v>0.00034722222222222224</v>
      </c>
      <c r="E15" s="23">
        <f>палатка!$C15+палатка!$D15</f>
        <v>0.0026766203703703704</v>
      </c>
      <c r="F15" s="25">
        <v>12</v>
      </c>
    </row>
    <row r="16" spans="1:6" ht="15">
      <c r="A16" s="13">
        <v>25</v>
      </c>
      <c r="B16" s="12" t="str">
        <f>LOOKUP(палатка!$A16,Команды!$A$4:$A$30,Команды!$B$4:$B$30)</f>
        <v>Воронежская область</v>
      </c>
      <c r="C16" s="23">
        <v>0.0026059027777777777</v>
      </c>
      <c r="D16" s="23">
        <v>0.00011574074074074073</v>
      </c>
      <c r="E16" s="23">
        <f>палатка!$C16+палатка!$D16</f>
        <v>0.0027216435185185186</v>
      </c>
      <c r="F16" s="25">
        <v>13</v>
      </c>
    </row>
    <row r="17" spans="1:6" ht="15">
      <c r="A17" s="13">
        <v>30</v>
      </c>
      <c r="B17" s="12" t="str">
        <f>LOOKUP(палатка!$A17,Команды!$A$4:$A$30,Команды!$B$4:$B$30)</f>
        <v>Ярославская область</v>
      </c>
      <c r="C17" s="23">
        <v>0.0025003472222222224</v>
      </c>
      <c r="D17" s="23">
        <v>0.00023148148148148146</v>
      </c>
      <c r="E17" s="23">
        <f>палатка!$C17+палатка!$D17</f>
        <v>0.0027318287037037038</v>
      </c>
      <c r="F17" s="25">
        <v>14</v>
      </c>
    </row>
    <row r="18" spans="1:6" ht="15">
      <c r="A18" s="13">
        <v>33</v>
      </c>
      <c r="B18" s="12" t="str">
        <f>LOOKUP(палатка!$A18,Команды!$A$4:$A$30,Команды!$B$4:$B$30)</f>
        <v>Одинцовский район М.О.</v>
      </c>
      <c r="C18" s="23">
        <v>0.0025591435185185183</v>
      </c>
      <c r="D18" s="23">
        <v>0.00023148148148148146</v>
      </c>
      <c r="E18" s="23">
        <f>палатка!$C18+палатка!$D18</f>
        <v>0.0027906249999999997</v>
      </c>
      <c r="F18" s="25">
        <v>15</v>
      </c>
    </row>
    <row r="19" spans="1:6" ht="15">
      <c r="A19" s="13">
        <v>24</v>
      </c>
      <c r="B19" s="12" t="str">
        <f>LOOKUP(палатка!$A19,Команды!$A$4:$A$30,Команды!$B$4:$B$30)</f>
        <v>Клуб "Русич" ОМСН КМ ГУВД по М.О.</v>
      </c>
      <c r="C19" s="23">
        <v>0.0025621527777777773</v>
      </c>
      <c r="D19" s="23">
        <v>0.00023148148148148146</v>
      </c>
      <c r="E19" s="23">
        <f>палатка!$C19+палатка!$D19</f>
        <v>0.0027936342592592587</v>
      </c>
      <c r="F19" s="25">
        <v>16</v>
      </c>
    </row>
    <row r="20" spans="1:6" ht="15">
      <c r="A20" s="13">
        <v>13</v>
      </c>
      <c r="B20" s="12" t="str">
        <f>LOOKUP(палатка!$A20,Команды!$A$4:$A$30,Команды!$B$4:$B$30)</f>
        <v>Тульская область"</v>
      </c>
      <c r="C20" s="23">
        <v>0.0027332175925925926</v>
      </c>
      <c r="D20" s="23">
        <v>0.00011574074074074073</v>
      </c>
      <c r="E20" s="23">
        <f>палатка!$C20+палатка!$D20</f>
        <v>0.0028489583333333336</v>
      </c>
      <c r="F20" s="25">
        <v>17</v>
      </c>
    </row>
    <row r="21" spans="1:6" ht="15">
      <c r="A21" s="13">
        <v>35</v>
      </c>
      <c r="B21" s="12" t="str">
        <f>LOOKUP(палатка!$A21,Команды!$A$4:$A$30,Команды!$B$4:$B$30)</f>
        <v>Пушкинский район М.О.</v>
      </c>
      <c r="C21" s="23">
        <v>0.0026511574074074076</v>
      </c>
      <c r="D21" s="23">
        <v>0.00023148148148148146</v>
      </c>
      <c r="E21" s="23">
        <f>палатка!$C21+палатка!$D21</f>
        <v>0.002882638888888889</v>
      </c>
      <c r="F21" s="25">
        <v>18</v>
      </c>
    </row>
    <row r="22" spans="1:6" ht="15">
      <c r="A22" s="13">
        <v>6</v>
      </c>
      <c r="B22" s="12" t="str">
        <f>LOOKUP(палатка!$A22,Команды!$A$4:$A$30,Команды!$B$4:$B$30)</f>
        <v>Городской округ Домодедово М.О.</v>
      </c>
      <c r="C22" s="23">
        <v>0.002750462962962963</v>
      </c>
      <c r="D22" s="23">
        <v>0.00023148148148148146</v>
      </c>
      <c r="E22" s="23">
        <f>палатка!$C22+палатка!$D22</f>
        <v>0.002981944444444444</v>
      </c>
      <c r="F22" s="25">
        <v>19</v>
      </c>
    </row>
    <row r="23" spans="1:6" ht="15">
      <c r="A23" s="13">
        <v>23</v>
      </c>
      <c r="B23" s="12" t="str">
        <f>LOOKUP(палатка!$A23,Команды!$A$4:$A$30,Команды!$B$4:$B$30)</f>
        <v>Курская область</v>
      </c>
      <c r="C23" s="23">
        <v>0.0029150462962962962</v>
      </c>
      <c r="D23" s="23">
        <v>0.00011574074074074073</v>
      </c>
      <c r="E23" s="23">
        <f>палатка!$C23+палатка!$D23</f>
        <v>0.003030787037037037</v>
      </c>
      <c r="F23" s="25">
        <v>20</v>
      </c>
    </row>
    <row r="24" spans="1:6" ht="15">
      <c r="A24" s="13">
        <v>5</v>
      </c>
      <c r="B24" s="12" t="str">
        <f>LOOKUP(палатка!$A24,Команды!$A$4:$A$30,Команды!$B$4:$B$30)</f>
        <v>Рузский район М.О.</v>
      </c>
      <c r="C24" s="23">
        <v>0.0031513888888888893</v>
      </c>
      <c r="D24" s="23">
        <v>0</v>
      </c>
      <c r="E24" s="23">
        <f>палатка!$C24+палатка!$D24</f>
        <v>0.0031513888888888893</v>
      </c>
      <c r="F24" s="25">
        <v>21</v>
      </c>
    </row>
    <row r="25" spans="1:6" ht="15">
      <c r="A25" s="13">
        <v>37</v>
      </c>
      <c r="B25" s="12" t="str">
        <f>LOOKUP(палатка!$A25,Команды!$A$4:$A$30,Команды!$B$4:$B$30)</f>
        <v>г.Москва</v>
      </c>
      <c r="C25" s="23">
        <v>0.002870370370370371</v>
      </c>
      <c r="D25" s="23">
        <v>0.00034722222222222224</v>
      </c>
      <c r="E25" s="23">
        <f>палатка!$C25+палатка!$D25</f>
        <v>0.003217592592592593</v>
      </c>
      <c r="F25" s="25">
        <v>22</v>
      </c>
    </row>
    <row r="26" spans="1:6" ht="15">
      <c r="A26" s="13">
        <v>26</v>
      </c>
      <c r="B26" s="12" t="str">
        <f>LOOKUP(палатка!$A26,Команды!$A$4:$A$30,Команды!$B$4:$B$30)</f>
        <v>Клуб "Пересвет" ОМОН ГУВД по МО (г. Сергиев Посад)</v>
      </c>
      <c r="C26" s="23">
        <v>0.0029331018518518517</v>
      </c>
      <c r="D26" s="23">
        <v>0.00034722222222222224</v>
      </c>
      <c r="E26" s="23">
        <f>палатка!$C26+палатка!$D26</f>
        <v>0.003280324074074074</v>
      </c>
      <c r="F26" s="25">
        <v>23</v>
      </c>
    </row>
    <row r="27" spans="1:6" ht="15">
      <c r="A27" s="13">
        <v>7</v>
      </c>
      <c r="B27" s="12" t="str">
        <f>LOOKUP(палатка!$A27,Команды!$A$4:$A$30,Команды!$B$4:$B$30)</f>
        <v>Клинский район М.О.</v>
      </c>
      <c r="C27" s="23">
        <v>0.003090277777777778</v>
      </c>
      <c r="D27" s="23">
        <v>0.00023148148148148146</v>
      </c>
      <c r="E27" s="23">
        <f>палатка!$C27+палатка!$D27</f>
        <v>0.0033217592592592595</v>
      </c>
      <c r="F27" s="25">
        <v>24</v>
      </c>
    </row>
    <row r="28" spans="1:6" ht="15">
      <c r="A28" s="13">
        <v>17</v>
      </c>
      <c r="B28" s="12" t="str">
        <f>LOOKUP(палатка!$A28,Команды!$A$4:$A$30,Команды!$B$4:$B$30)</f>
        <v>Клуб "Юные помощники милиции" г.Истры М.О.</v>
      </c>
      <c r="C28" s="23">
        <v>0.0029861111111111113</v>
      </c>
      <c r="D28" s="23">
        <v>0.00034722222222222224</v>
      </c>
      <c r="E28" s="23">
        <f>палатка!$C28+палатка!$D28</f>
        <v>0.0033333333333333335</v>
      </c>
      <c r="F28" s="25">
        <v>25</v>
      </c>
    </row>
    <row r="29" spans="1:6" ht="15">
      <c r="A29" s="13">
        <v>14</v>
      </c>
      <c r="B29" s="12" t="str">
        <f>LOOKUP(палатка!$A29,Команды!$A$4:$A$30,Команды!$B$4:$B$30)</f>
        <v>Клуб "Олимп" Шатурского района М.О.</v>
      </c>
      <c r="C29" s="23">
        <v>0.0033584490740740745</v>
      </c>
      <c r="D29" s="23">
        <v>0.00011574074074074073</v>
      </c>
      <c r="E29" s="23">
        <f>палатка!$C29+палатка!$D29</f>
        <v>0.0034741898148148154</v>
      </c>
      <c r="F29" s="25">
        <v>26</v>
      </c>
    </row>
    <row r="30" spans="1:6" ht="15">
      <c r="A30" s="13">
        <v>4</v>
      </c>
      <c r="B30" s="12" t="str">
        <f>LOOKUP(палатка!$A30,Команды!$A$4:$A$30,Команды!$B$4:$B$30)</f>
        <v>Клуб "Добрыня" ОДОН ВВ МВД РФ</v>
      </c>
      <c r="C30" s="23">
        <v>0.004479976851851852</v>
      </c>
      <c r="D30" s="23">
        <v>0.0004629629629629629</v>
      </c>
      <c r="E30" s="23">
        <f>палатка!$C30+палатка!$D30</f>
        <v>0.004942939814814815</v>
      </c>
      <c r="F30" s="25">
        <v>27</v>
      </c>
    </row>
    <row r="32" ht="15">
      <c r="B32" s="18"/>
    </row>
    <row r="33" ht="15">
      <c r="B33" t="s">
        <v>624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9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7"/>
  <dimension ref="A1:I33"/>
  <sheetViews>
    <sheetView zoomScalePageLayoutView="0" workbookViewId="0" topLeftCell="B1">
      <selection activeCell="H4" sqref="H4"/>
    </sheetView>
  </sheetViews>
  <sheetFormatPr defaultColWidth="9.140625" defaultRowHeight="15" outlineLevelCol="1"/>
  <cols>
    <col min="1" max="1" width="9.140625" style="0" hidden="1" customWidth="1" outlineLevel="1"/>
    <col min="2" max="2" width="52.140625" style="0" customWidth="1" collapsed="1"/>
    <col min="3" max="3" width="7.57421875" style="0" bestFit="1" customWidth="1"/>
    <col min="4" max="7" width="7.57421875" style="0" customWidth="1"/>
    <col min="8" max="8" width="8.8515625" style="0" bestFit="1" customWidth="1" outlineLevel="1"/>
    <col min="9" max="9" width="7.28125" style="0" customWidth="1"/>
  </cols>
  <sheetData>
    <row r="1" spans="2:9" ht="22.5">
      <c r="B1" s="66" t="s">
        <v>641</v>
      </c>
      <c r="C1" s="66"/>
      <c r="D1" s="66"/>
      <c r="E1" s="66"/>
      <c r="F1" s="66"/>
      <c r="G1" s="66"/>
      <c r="H1" s="66"/>
      <c r="I1" s="66"/>
    </row>
    <row r="2" spans="2:9" ht="19.5">
      <c r="B2" s="18" t="s">
        <v>571</v>
      </c>
      <c r="C2" s="11"/>
      <c r="D2" s="11"/>
      <c r="E2" s="11"/>
      <c r="F2" s="11"/>
      <c r="G2" s="11"/>
      <c r="H2" s="11"/>
      <c r="I2" s="17" t="s">
        <v>581</v>
      </c>
    </row>
    <row r="3" spans="1:9" ht="15">
      <c r="A3" t="s">
        <v>347</v>
      </c>
      <c r="B3" t="s">
        <v>325</v>
      </c>
      <c r="C3" t="s">
        <v>582</v>
      </c>
      <c r="D3" t="s">
        <v>583</v>
      </c>
      <c r="E3" t="s">
        <v>584</v>
      </c>
      <c r="F3" t="s">
        <v>585</v>
      </c>
      <c r="G3" t="s">
        <v>586</v>
      </c>
      <c r="H3" t="s">
        <v>642</v>
      </c>
      <c r="I3" t="s">
        <v>566</v>
      </c>
    </row>
    <row r="4" spans="1:9" ht="15">
      <c r="A4" s="13">
        <v>17</v>
      </c>
      <c r="B4" s="12" t="str">
        <f>LOOKUP(визитка!$A4,Команды!$A$4:$A$30,Команды!$B$4:$B$30)</f>
        <v>Клуб "Юные помощники милиции" г.Истры М.О.</v>
      </c>
      <c r="C4" s="24">
        <v>10</v>
      </c>
      <c r="D4" s="24">
        <v>10</v>
      </c>
      <c r="E4" s="24">
        <v>10</v>
      </c>
      <c r="F4" s="24">
        <v>10</v>
      </c>
      <c r="G4" s="24">
        <v>10</v>
      </c>
      <c r="H4" s="24">
        <f>SUM(визитка!$C4:$G4)/5</f>
        <v>10</v>
      </c>
      <c r="I4" s="28">
        <v>1</v>
      </c>
    </row>
    <row r="5" spans="1:9" ht="15">
      <c r="A5" s="13">
        <v>32</v>
      </c>
      <c r="B5" s="12" t="str">
        <f>LOOKUP(визитка!$A5,Команды!$A$4:$A$30,Команды!$B$4:$B$30)</f>
        <v>Республика Татарстан</v>
      </c>
      <c r="C5" s="24">
        <v>10</v>
      </c>
      <c r="D5" s="24">
        <v>10</v>
      </c>
      <c r="E5" s="24">
        <v>10</v>
      </c>
      <c r="F5" s="24">
        <v>9</v>
      </c>
      <c r="G5" s="24">
        <v>10</v>
      </c>
      <c r="H5" s="24">
        <f>SUM(визитка!$C5:$G5)/5</f>
        <v>9.8</v>
      </c>
      <c r="I5" s="28">
        <v>2</v>
      </c>
    </row>
    <row r="6" spans="1:9" ht="15">
      <c r="A6" s="13">
        <v>8</v>
      </c>
      <c r="B6" s="12" t="str">
        <f>LOOKUP(визитка!$A6,Команды!$A$4:$A$30,Команды!$B$4:$B$30)</f>
        <v>Клуб "Энергия" Шатурского района М.О.</v>
      </c>
      <c r="C6" s="24">
        <v>10</v>
      </c>
      <c r="D6" s="24">
        <v>10</v>
      </c>
      <c r="E6" s="24">
        <v>10</v>
      </c>
      <c r="F6" s="24">
        <v>8</v>
      </c>
      <c r="G6" s="24">
        <v>10</v>
      </c>
      <c r="H6" s="24">
        <f>SUM(визитка!$C6:$G6)/5</f>
        <v>9.6</v>
      </c>
      <c r="I6" s="28">
        <v>3</v>
      </c>
    </row>
    <row r="7" spans="1:9" ht="15">
      <c r="A7" s="13">
        <v>5</v>
      </c>
      <c r="B7" s="12" t="str">
        <f>LOOKUP(визитка!$A7,Команды!$A$4:$A$30,Команды!$B$4:$B$30)</f>
        <v>Рузский район М.О.</v>
      </c>
      <c r="C7" s="24">
        <v>10</v>
      </c>
      <c r="D7" s="24">
        <v>9</v>
      </c>
      <c r="E7" s="24">
        <v>10</v>
      </c>
      <c r="F7" s="24">
        <v>9</v>
      </c>
      <c r="G7" s="24">
        <v>10</v>
      </c>
      <c r="H7" s="24">
        <f>SUM(визитка!$C7:$G7)/5</f>
        <v>9.6</v>
      </c>
      <c r="I7" s="28">
        <v>4</v>
      </c>
    </row>
    <row r="8" spans="1:9" ht="15">
      <c r="A8" s="13">
        <v>10</v>
      </c>
      <c r="B8" s="12" t="str">
        <f>LOOKUP(визитка!$A8,Команды!$A$4:$A$30,Команды!$B$4:$B$30)</f>
        <v>Липецкая область</v>
      </c>
      <c r="C8" s="24">
        <v>9</v>
      </c>
      <c r="D8" s="24">
        <v>10</v>
      </c>
      <c r="E8" s="24">
        <v>10</v>
      </c>
      <c r="F8" s="24">
        <v>10</v>
      </c>
      <c r="G8" s="24">
        <v>8</v>
      </c>
      <c r="H8" s="24">
        <f>SUM(визитка!$C8:$G8)/5</f>
        <v>9.4</v>
      </c>
      <c r="I8" s="28">
        <v>5</v>
      </c>
    </row>
    <row r="9" spans="1:9" ht="15">
      <c r="A9" s="13">
        <v>16</v>
      </c>
      <c r="B9" s="12" t="str">
        <f>LOOKUP(визитка!$A9,Команды!$A$4:$A$30,Команды!$B$4:$B$30)</f>
        <v>Смоленская область</v>
      </c>
      <c r="C9" s="24">
        <v>10</v>
      </c>
      <c r="D9" s="24">
        <v>10</v>
      </c>
      <c r="E9" s="24">
        <v>9</v>
      </c>
      <c r="F9" s="24">
        <v>9</v>
      </c>
      <c r="G9" s="24">
        <v>9</v>
      </c>
      <c r="H9" s="24">
        <f>SUM(визитка!$C9:$G9)/5</f>
        <v>9.4</v>
      </c>
      <c r="I9" s="28" t="s">
        <v>588</v>
      </c>
    </row>
    <row r="10" spans="1:9" ht="15">
      <c r="A10" s="13">
        <v>15</v>
      </c>
      <c r="B10" s="12" t="str">
        <f>LOOKUP(визитка!$A10,Команды!$A$4:$A$30,Команды!$B$4:$B$30)</f>
        <v>Тамбовская область </v>
      </c>
      <c r="C10" s="24">
        <v>9</v>
      </c>
      <c r="D10" s="24">
        <v>9</v>
      </c>
      <c r="E10" s="24">
        <v>10</v>
      </c>
      <c r="F10" s="24">
        <v>9</v>
      </c>
      <c r="G10" s="24">
        <v>10</v>
      </c>
      <c r="H10" s="24">
        <f>SUM(визитка!$C10:$G10)/5</f>
        <v>9.4</v>
      </c>
      <c r="I10" s="28" t="s">
        <v>588</v>
      </c>
    </row>
    <row r="11" spans="1:9" ht="15">
      <c r="A11" s="13">
        <v>36</v>
      </c>
      <c r="B11" s="12" t="str">
        <f>LOOKUP(визитка!$A11,Команды!$A$4:$A$30,Команды!$B$4:$B$30)</f>
        <v>Гимназия "Дмитров" М.О.</v>
      </c>
      <c r="C11" s="24">
        <v>8</v>
      </c>
      <c r="D11" s="24">
        <v>9</v>
      </c>
      <c r="E11" s="24">
        <v>10</v>
      </c>
      <c r="F11" s="24">
        <v>10</v>
      </c>
      <c r="G11" s="24">
        <v>9</v>
      </c>
      <c r="H11" s="24">
        <f>SUM(визитка!$C11:$G11)/5</f>
        <v>9.2</v>
      </c>
      <c r="I11" s="28">
        <v>8</v>
      </c>
    </row>
    <row r="12" spans="1:9" ht="15">
      <c r="A12" s="13">
        <v>31</v>
      </c>
      <c r="B12" s="12" t="str">
        <f>LOOKUP(визитка!$A12,Команды!$A$4:$A$30,Команды!$B$4:$B$30)</f>
        <v>Ступинский район М.О.</v>
      </c>
      <c r="C12" s="24">
        <v>9</v>
      </c>
      <c r="D12" s="24">
        <v>10</v>
      </c>
      <c r="E12" s="24">
        <v>10</v>
      </c>
      <c r="F12" s="24">
        <v>7</v>
      </c>
      <c r="G12" s="24">
        <v>9</v>
      </c>
      <c r="H12" s="24">
        <f>SUM(визитка!$C12:$G12)/5</f>
        <v>9</v>
      </c>
      <c r="I12" s="28">
        <v>9</v>
      </c>
    </row>
    <row r="13" spans="1:9" ht="15">
      <c r="A13" s="13">
        <v>12</v>
      </c>
      <c r="B13" s="12" t="str">
        <f>LOOKUP(визитка!$A13,Команды!$A$4:$A$30,Команды!$B$4:$B$30)</f>
        <v>Владимирская область</v>
      </c>
      <c r="C13" s="24">
        <v>10</v>
      </c>
      <c r="D13" s="24">
        <v>9</v>
      </c>
      <c r="E13" s="24">
        <v>9</v>
      </c>
      <c r="F13" s="24">
        <v>8</v>
      </c>
      <c r="G13" s="24">
        <v>7</v>
      </c>
      <c r="H13" s="24">
        <f>SUM(визитка!$C13:$G13)/5</f>
        <v>8.6</v>
      </c>
      <c r="I13" s="28">
        <v>10</v>
      </c>
    </row>
    <row r="14" spans="1:9" ht="15">
      <c r="A14" s="13">
        <v>9</v>
      </c>
      <c r="B14" s="12" t="str">
        <f>LOOKUP(визитка!$A14,Команды!$A$4:$A$30,Команды!$B$4:$B$30)</f>
        <v>Зендиковская школа Каширский район М.О.</v>
      </c>
      <c r="C14" s="24">
        <v>8</v>
      </c>
      <c r="D14" s="24">
        <v>8</v>
      </c>
      <c r="E14" s="24">
        <v>8</v>
      </c>
      <c r="F14" s="24">
        <v>9</v>
      </c>
      <c r="G14" s="24">
        <v>9</v>
      </c>
      <c r="H14" s="24">
        <f>SUM(визитка!$C14:$G14)/5</f>
        <v>8.4</v>
      </c>
      <c r="I14" s="28">
        <v>11</v>
      </c>
    </row>
    <row r="15" spans="1:9" ht="15">
      <c r="A15" s="13">
        <v>22</v>
      </c>
      <c r="B15" s="12" t="str">
        <f>LOOKUP(визитка!$A15,Команды!$A$4:$A$30,Команды!$B$4:$B$30)</f>
        <v>Воскресенский район М.О.</v>
      </c>
      <c r="C15" s="24">
        <v>9</v>
      </c>
      <c r="D15" s="24">
        <v>8</v>
      </c>
      <c r="E15" s="24">
        <v>9</v>
      </c>
      <c r="F15" s="24">
        <v>8</v>
      </c>
      <c r="G15" s="24">
        <v>7</v>
      </c>
      <c r="H15" s="24">
        <f>SUM(визитка!$C15:$G15)/5</f>
        <v>8.2</v>
      </c>
      <c r="I15" s="28">
        <v>12</v>
      </c>
    </row>
    <row r="16" spans="1:9" ht="15">
      <c r="A16" s="13">
        <v>30</v>
      </c>
      <c r="B16" s="12" t="str">
        <f>LOOKUP(визитка!$A16,Команды!$A$4:$A$30,Команды!$B$4:$B$30)</f>
        <v>Ярославская область</v>
      </c>
      <c r="C16" s="24">
        <v>8</v>
      </c>
      <c r="D16" s="24">
        <v>9</v>
      </c>
      <c r="E16" s="24">
        <v>8</v>
      </c>
      <c r="F16" s="24">
        <v>8</v>
      </c>
      <c r="G16" s="24">
        <v>7</v>
      </c>
      <c r="H16" s="24">
        <f>SUM(визитка!$C16:$G16)/5</f>
        <v>8</v>
      </c>
      <c r="I16" s="28">
        <v>13</v>
      </c>
    </row>
    <row r="17" spans="1:9" ht="15">
      <c r="A17" s="13">
        <v>14</v>
      </c>
      <c r="B17" s="12" t="str">
        <f>LOOKUP(визитка!$A17,Команды!$A$4:$A$30,Команды!$B$4:$B$30)</f>
        <v>Клуб "Олимп" Шатурского района М.О.</v>
      </c>
      <c r="C17" s="24">
        <v>8</v>
      </c>
      <c r="D17" s="24">
        <v>8</v>
      </c>
      <c r="E17" s="24">
        <v>8</v>
      </c>
      <c r="F17" s="24">
        <v>8</v>
      </c>
      <c r="G17" s="24">
        <v>8</v>
      </c>
      <c r="H17" s="24">
        <f>SUM(визитка!$C17:$G17)/5</f>
        <v>8</v>
      </c>
      <c r="I17" s="28">
        <v>14</v>
      </c>
    </row>
    <row r="18" spans="1:9" ht="15">
      <c r="A18" s="13">
        <v>33</v>
      </c>
      <c r="B18" s="12" t="str">
        <f>LOOKUP(визитка!$A18,Команды!$A$4:$A$30,Команды!$B$4:$B$30)</f>
        <v>Одинцовский район М.О.</v>
      </c>
      <c r="C18" s="24">
        <v>8</v>
      </c>
      <c r="D18" s="24">
        <v>9</v>
      </c>
      <c r="E18" s="24">
        <v>9</v>
      </c>
      <c r="F18" s="24">
        <v>8</v>
      </c>
      <c r="G18" s="24">
        <v>5</v>
      </c>
      <c r="H18" s="24">
        <f>SUM(визитка!$C18:$G18)/5</f>
        <v>7.8</v>
      </c>
      <c r="I18" s="28">
        <v>15</v>
      </c>
    </row>
    <row r="19" spans="1:9" ht="15">
      <c r="A19" s="13">
        <v>25</v>
      </c>
      <c r="B19" s="12" t="str">
        <f>LOOKUP(визитка!$A19,Команды!$A$4:$A$30,Команды!$B$4:$B$30)</f>
        <v>Воронежская область</v>
      </c>
      <c r="C19" s="24">
        <v>8</v>
      </c>
      <c r="D19" s="24">
        <v>8</v>
      </c>
      <c r="E19" s="24">
        <v>8</v>
      </c>
      <c r="F19" s="24">
        <v>7</v>
      </c>
      <c r="G19" s="24">
        <v>8</v>
      </c>
      <c r="H19" s="24">
        <f>SUM(визитка!$C19:$G19)/5</f>
        <v>7.8</v>
      </c>
      <c r="I19" s="28" t="s">
        <v>589</v>
      </c>
    </row>
    <row r="20" spans="1:9" ht="15">
      <c r="A20" s="13">
        <v>13</v>
      </c>
      <c r="B20" s="12" t="str">
        <f>LOOKUP(визитка!$A20,Команды!$A$4:$A$30,Команды!$B$4:$B$30)</f>
        <v>Тульская область"</v>
      </c>
      <c r="C20" s="24">
        <v>8</v>
      </c>
      <c r="D20" s="24">
        <v>8</v>
      </c>
      <c r="E20" s="24">
        <v>8</v>
      </c>
      <c r="F20" s="24">
        <v>8</v>
      </c>
      <c r="G20" s="24">
        <v>7</v>
      </c>
      <c r="H20" s="24">
        <f>SUM(визитка!$C20:$G20)/5</f>
        <v>7.8</v>
      </c>
      <c r="I20" s="28" t="s">
        <v>589</v>
      </c>
    </row>
    <row r="21" spans="1:9" ht="15">
      <c r="A21" s="13">
        <v>4</v>
      </c>
      <c r="B21" s="12" t="str">
        <f>LOOKUP(визитка!$A21,Команды!$A$4:$A$30,Команды!$B$4:$B$30)</f>
        <v>Клуб "Добрыня" ОДОН ВВ МВД РФ</v>
      </c>
      <c r="C21" s="24">
        <v>9</v>
      </c>
      <c r="D21" s="24">
        <v>7</v>
      </c>
      <c r="E21" s="24">
        <v>7</v>
      </c>
      <c r="F21" s="24">
        <v>7</v>
      </c>
      <c r="G21" s="24">
        <v>6</v>
      </c>
      <c r="H21" s="24">
        <f>SUM(визитка!$C21:$G21)/5</f>
        <v>7.2</v>
      </c>
      <c r="I21" s="28">
        <v>18</v>
      </c>
    </row>
    <row r="22" spans="1:9" ht="15">
      <c r="A22" s="13">
        <v>24</v>
      </c>
      <c r="B22" s="12" t="str">
        <f>LOOKUP(визитка!$A22,Команды!$A$4:$A$30,Команды!$B$4:$B$30)</f>
        <v>Клуб "Русич" ОМСН КМ ГУВД по М.О.</v>
      </c>
      <c r="C22" s="24">
        <v>7</v>
      </c>
      <c r="D22" s="24">
        <v>7</v>
      </c>
      <c r="E22" s="24">
        <v>7</v>
      </c>
      <c r="F22" s="24">
        <v>8</v>
      </c>
      <c r="G22" s="24">
        <v>7</v>
      </c>
      <c r="H22" s="24">
        <f>SUM(визитка!$C22:$G22)/5</f>
        <v>7.2</v>
      </c>
      <c r="I22" s="28">
        <v>19</v>
      </c>
    </row>
    <row r="23" spans="1:9" ht="15">
      <c r="A23" s="13">
        <v>37</v>
      </c>
      <c r="B23" s="12" t="str">
        <f>LOOKUP(визитка!$A23,Команды!$A$4:$A$30,Команды!$B$4:$B$30)</f>
        <v>г.Москва</v>
      </c>
      <c r="C23" s="24">
        <v>8</v>
      </c>
      <c r="D23" s="24">
        <v>7</v>
      </c>
      <c r="E23" s="24">
        <v>5</v>
      </c>
      <c r="F23" s="24">
        <v>6</v>
      </c>
      <c r="G23" s="24">
        <v>6</v>
      </c>
      <c r="H23" s="24">
        <f>SUM(визитка!$C23:$G23)/5</f>
        <v>6.4</v>
      </c>
      <c r="I23" s="28">
        <v>20</v>
      </c>
    </row>
    <row r="24" spans="1:9" ht="15">
      <c r="A24" s="13">
        <v>34</v>
      </c>
      <c r="B24" s="12" t="str">
        <f>LOOKUP(визитка!$A24,Команды!$A$4:$A$30,Команды!$B$4:$B$30)</f>
        <v>Ивановская область</v>
      </c>
      <c r="C24" s="24">
        <v>7</v>
      </c>
      <c r="D24" s="24">
        <v>7</v>
      </c>
      <c r="E24" s="24">
        <v>5</v>
      </c>
      <c r="F24" s="24">
        <v>7</v>
      </c>
      <c r="G24" s="24">
        <v>6</v>
      </c>
      <c r="H24" s="24">
        <f>SUM(визитка!$C24:$G24)/5</f>
        <v>6.4</v>
      </c>
      <c r="I24" s="28">
        <v>21</v>
      </c>
    </row>
    <row r="25" spans="1:9" ht="15">
      <c r="A25" s="13">
        <v>20</v>
      </c>
      <c r="B25" s="12" t="str">
        <f>LOOKUP(визитка!$A25,Команды!$A$4:$A$30,Команды!$B$4:$B$30)</f>
        <v>Тверская область</v>
      </c>
      <c r="C25" s="24">
        <v>7</v>
      </c>
      <c r="D25" s="24">
        <v>7</v>
      </c>
      <c r="E25" s="24">
        <v>5</v>
      </c>
      <c r="F25" s="24">
        <v>6</v>
      </c>
      <c r="G25" s="24">
        <v>7</v>
      </c>
      <c r="H25" s="24">
        <f>SUM(визитка!$C25:$G25)/5</f>
        <v>6.4</v>
      </c>
      <c r="I25" s="28">
        <v>22</v>
      </c>
    </row>
    <row r="26" spans="1:9" ht="15">
      <c r="A26" s="13">
        <v>7</v>
      </c>
      <c r="B26" s="12" t="str">
        <f>LOOKUP(визитка!$A26,Команды!$A$4:$A$30,Команды!$B$4:$B$30)</f>
        <v>Клинский район М.О.</v>
      </c>
      <c r="C26" s="24">
        <v>6</v>
      </c>
      <c r="D26" s="24">
        <v>6</v>
      </c>
      <c r="E26" s="24">
        <v>7</v>
      </c>
      <c r="F26" s="24">
        <v>6</v>
      </c>
      <c r="G26" s="24">
        <v>3</v>
      </c>
      <c r="H26" s="24">
        <f>SUM(визитка!$C26:$G26)/5</f>
        <v>5.6</v>
      </c>
      <c r="I26" s="28">
        <v>23</v>
      </c>
    </row>
    <row r="27" spans="1:9" ht="15">
      <c r="A27" s="13">
        <v>6</v>
      </c>
      <c r="B27" s="12" t="str">
        <f>LOOKUP(визитка!$A27,Команды!$A$4:$A$30,Команды!$B$4:$B$30)</f>
        <v>Городской округ Домодедово М.О.</v>
      </c>
      <c r="C27" s="24">
        <v>6</v>
      </c>
      <c r="D27" s="24">
        <v>6</v>
      </c>
      <c r="E27" s="24">
        <v>5</v>
      </c>
      <c r="F27" s="24">
        <v>6</v>
      </c>
      <c r="G27" s="24">
        <v>5</v>
      </c>
      <c r="H27" s="24">
        <f>SUM(визитка!$C27:$G27)/5</f>
        <v>5.6</v>
      </c>
      <c r="I27" s="28">
        <v>24</v>
      </c>
    </row>
    <row r="28" spans="1:9" ht="15">
      <c r="A28" s="13">
        <v>26</v>
      </c>
      <c r="B28" s="12" t="str">
        <f>LOOKUP(визитка!$A28,Команды!$A$4:$A$30,Команды!$B$4:$B$30)</f>
        <v>Клуб "Пересвет" ОМОН ГУВД по МО (г. Сергиев Посад)</v>
      </c>
      <c r="C28" s="24">
        <v>5</v>
      </c>
      <c r="D28" s="24">
        <v>5</v>
      </c>
      <c r="E28" s="24">
        <v>5</v>
      </c>
      <c r="F28" s="24">
        <v>5</v>
      </c>
      <c r="G28" s="24">
        <v>5</v>
      </c>
      <c r="H28" s="24">
        <f>SUM(визитка!$C28:$G28)/5</f>
        <v>5</v>
      </c>
      <c r="I28" s="28">
        <v>25</v>
      </c>
    </row>
    <row r="29" spans="1:9" ht="15">
      <c r="A29" s="13">
        <v>23</v>
      </c>
      <c r="B29" s="12" t="str">
        <f>LOOKUP(визитка!$A29,Команды!$A$4:$A$30,Команды!$B$4:$B$30)</f>
        <v>Курская область</v>
      </c>
      <c r="C29" s="24"/>
      <c r="D29" s="24"/>
      <c r="E29" s="24"/>
      <c r="F29" s="24"/>
      <c r="G29" s="24"/>
      <c r="H29" s="24">
        <f>SUM(визитка!$C29:$G29)/5</f>
        <v>0</v>
      </c>
      <c r="I29" s="28" t="s">
        <v>587</v>
      </c>
    </row>
    <row r="30" spans="1:9" ht="15">
      <c r="A30" s="13">
        <v>35</v>
      </c>
      <c r="B30" s="12" t="str">
        <f>LOOKUP(визитка!$A30,Команды!$A$4:$A$30,Команды!$B$4:$B$30)</f>
        <v>Пушкинский район М.О.</v>
      </c>
      <c r="C30" s="24"/>
      <c r="D30" s="24"/>
      <c r="E30" s="24"/>
      <c r="F30" s="24"/>
      <c r="G30" s="24"/>
      <c r="H30" s="24">
        <f>SUM(визитка!$C30:$G30)/5</f>
        <v>0</v>
      </c>
      <c r="I30" s="28" t="s">
        <v>587</v>
      </c>
    </row>
    <row r="32" ht="15">
      <c r="B32" s="18"/>
    </row>
    <row r="33" ht="15">
      <c r="B33" t="s">
        <v>624</v>
      </c>
    </row>
  </sheetData>
  <sheetProtection/>
  <mergeCells count="1">
    <mergeCell ref="B1:I1"/>
  </mergeCells>
  <printOptions/>
  <pageMargins left="0.7086614173228347" right="0.7086614173228347" top="0.7480314960629921" bottom="0.7480314960629921" header="0.31496062992125984" footer="0.31496062992125984"/>
  <pageSetup fitToHeight="6" horizontalDpi="1200" verticalDpi="1200" orientation="landscape" paperSize="9" scale="95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60"/>
  <sheetViews>
    <sheetView zoomScalePageLayoutView="0" workbookViewId="0" topLeftCell="B1">
      <selection activeCell="C4" sqref="C4"/>
    </sheetView>
  </sheetViews>
  <sheetFormatPr defaultColWidth="9.140625" defaultRowHeight="15" outlineLevelCol="1"/>
  <cols>
    <col min="1" max="1" width="8.28125" style="0" hidden="1" customWidth="1" outlineLevel="1"/>
    <col min="2" max="2" width="52.00390625" style="0" bestFit="1" customWidth="1" collapsed="1"/>
    <col min="3" max="3" width="40.57421875" style="0" bestFit="1" customWidth="1"/>
    <col min="4" max="4" width="4.57421875" style="0" bestFit="1" customWidth="1"/>
    <col min="5" max="5" width="15.421875" style="0" customWidth="1" outlineLevel="1"/>
    <col min="6" max="6" width="9.28125" style="0" bestFit="1" customWidth="1"/>
    <col min="7" max="7" width="9.7109375" style="0" customWidth="1"/>
    <col min="8" max="8" width="7.28125" style="0" customWidth="1" outlineLevel="1"/>
    <col min="9" max="9" width="6.8515625" style="0" bestFit="1" customWidth="1"/>
  </cols>
  <sheetData>
    <row r="1" spans="2:9" ht="22.5">
      <c r="B1" s="66" t="s">
        <v>643</v>
      </c>
      <c r="C1" s="66"/>
      <c r="D1" s="66"/>
      <c r="E1" s="66"/>
      <c r="F1" s="66"/>
      <c r="G1" s="66"/>
      <c r="H1" s="66"/>
      <c r="I1" s="66"/>
    </row>
    <row r="2" spans="2:9" ht="19.5">
      <c r="B2" s="18" t="s">
        <v>571</v>
      </c>
      <c r="C2" s="11"/>
      <c r="D2" s="11"/>
      <c r="E2" s="11"/>
      <c r="F2" s="11"/>
      <c r="H2" s="11"/>
      <c r="I2" s="17" t="s">
        <v>630</v>
      </c>
    </row>
    <row r="3" spans="1:9" ht="15">
      <c r="A3" t="s">
        <v>347</v>
      </c>
      <c r="B3" t="s">
        <v>325</v>
      </c>
      <c r="C3" t="s">
        <v>346</v>
      </c>
      <c r="D3" t="s">
        <v>567</v>
      </c>
      <c r="E3" t="s">
        <v>561</v>
      </c>
      <c r="F3" t="s">
        <v>363</v>
      </c>
      <c r="G3" t="s">
        <v>364</v>
      </c>
      <c r="H3" t="s">
        <v>348</v>
      </c>
      <c r="I3" t="s">
        <v>566</v>
      </c>
    </row>
    <row r="4" spans="1:9" ht="15">
      <c r="A4">
        <v>33</v>
      </c>
      <c r="B4" s="10" t="str">
        <f>LOOKUP('стрельба-пневматика'!$A4,Команды!$A$4:$A$30,Команды!$B$4:$B$30)</f>
        <v>Одинцовский район М.О.</v>
      </c>
      <c r="C4" s="9" t="s">
        <v>550</v>
      </c>
      <c r="D4" s="20" t="s">
        <v>569</v>
      </c>
      <c r="E4" s="22">
        <v>35501</v>
      </c>
      <c r="F4" s="20">
        <v>63</v>
      </c>
      <c r="G4" s="20">
        <v>55</v>
      </c>
      <c r="H4" s="26">
        <f>'стрельба-пневматика'!$F4+'стрельба-пневматика'!$G4</f>
        <v>118</v>
      </c>
      <c r="I4" s="34">
        <v>1</v>
      </c>
    </row>
    <row r="5" spans="1:9" ht="15">
      <c r="A5">
        <v>24</v>
      </c>
      <c r="B5" s="10" t="str">
        <f>LOOKUP('стрельба-пневматика'!$A5,Команды!$A$4:$A$30,Команды!$B$4:$B$30)</f>
        <v>Клуб "Русич" ОМСН КМ ГУВД по М.О.</v>
      </c>
      <c r="C5" s="9" t="s">
        <v>238</v>
      </c>
      <c r="D5" s="20" t="s">
        <v>569</v>
      </c>
      <c r="E5" s="22">
        <v>35085</v>
      </c>
      <c r="F5" s="20">
        <v>73</v>
      </c>
      <c r="G5" s="20">
        <v>39</v>
      </c>
      <c r="H5" s="26">
        <f>'стрельба-пневматика'!$F5+'стрельба-пневматика'!$G5</f>
        <v>112</v>
      </c>
      <c r="I5" s="34">
        <v>2</v>
      </c>
    </row>
    <row r="6" spans="1:9" ht="15">
      <c r="A6">
        <v>37</v>
      </c>
      <c r="B6" s="10" t="str">
        <f>LOOKUP('стрельба-пневматика'!$A6,Команды!$A$4:$A$30,Команды!$B$4:$B$30)</f>
        <v>г.Москва</v>
      </c>
      <c r="C6" s="9" t="s">
        <v>329</v>
      </c>
      <c r="D6" s="20" t="s">
        <v>569</v>
      </c>
      <c r="E6" s="22">
        <v>35148</v>
      </c>
      <c r="F6" s="20">
        <v>73</v>
      </c>
      <c r="G6" s="20">
        <v>38</v>
      </c>
      <c r="H6" s="26">
        <f>'стрельба-пневматика'!$F6+'стрельба-пневматика'!$G6</f>
        <v>111</v>
      </c>
      <c r="I6" s="34">
        <v>3</v>
      </c>
    </row>
    <row r="7" spans="1:9" ht="15">
      <c r="A7">
        <v>4</v>
      </c>
      <c r="B7" s="10" t="str">
        <f>LOOKUP('стрельба-пневматика'!$A7,Команды!$A$4:$A$30,Команды!$B$4:$B$30)</f>
        <v>Клуб "Добрыня" ОДОН ВВ МВД РФ</v>
      </c>
      <c r="C7" s="9" t="s">
        <v>13</v>
      </c>
      <c r="D7" s="20" t="s">
        <v>569</v>
      </c>
      <c r="E7" s="22">
        <v>35496</v>
      </c>
      <c r="F7" s="20">
        <v>47</v>
      </c>
      <c r="G7" s="20">
        <v>49</v>
      </c>
      <c r="H7" s="26">
        <f>'стрельба-пневматика'!$F7+'стрельба-пневматика'!$G7</f>
        <v>96</v>
      </c>
      <c r="I7" s="34">
        <v>4</v>
      </c>
    </row>
    <row r="8" spans="1:9" ht="15">
      <c r="A8">
        <v>20</v>
      </c>
      <c r="B8" s="10" t="str">
        <f>LOOKUP('стрельба-пневматика'!$A8,Команды!$A$4:$A$30,Команды!$B$4:$B$30)</f>
        <v>Тверская область</v>
      </c>
      <c r="C8" s="9" t="s">
        <v>424</v>
      </c>
      <c r="D8" s="20" t="s">
        <v>569</v>
      </c>
      <c r="E8" s="22">
        <v>35103</v>
      </c>
      <c r="F8" s="20">
        <v>56</v>
      </c>
      <c r="G8" s="20">
        <v>38</v>
      </c>
      <c r="H8" s="26">
        <f>'стрельба-пневматика'!$F8+'стрельба-пневматика'!$G8</f>
        <v>94</v>
      </c>
      <c r="I8" s="34">
        <v>5</v>
      </c>
    </row>
    <row r="9" spans="1:9" ht="15">
      <c r="A9">
        <v>15</v>
      </c>
      <c r="B9" s="10" t="str">
        <f>LOOKUP('стрельба-пневматика'!$A9,Команды!$A$4:$A$30,Команды!$B$4:$B$30)</f>
        <v>Тамбовская область </v>
      </c>
      <c r="C9" s="9" t="s">
        <v>142</v>
      </c>
      <c r="D9" s="20" t="s">
        <v>569</v>
      </c>
      <c r="E9" s="22">
        <v>35175</v>
      </c>
      <c r="F9" s="20">
        <v>52</v>
      </c>
      <c r="G9" s="20">
        <v>31</v>
      </c>
      <c r="H9" s="26">
        <f>'стрельба-пневматика'!$F9+'стрельба-пневматика'!$G9</f>
        <v>83</v>
      </c>
      <c r="I9" s="34">
        <v>6</v>
      </c>
    </row>
    <row r="10" spans="1:9" ht="15">
      <c r="A10">
        <v>31</v>
      </c>
      <c r="B10" s="10" t="str">
        <f>LOOKUP('стрельба-пневматика'!$A10,Команды!$A$4:$A$30,Команды!$B$4:$B$30)</f>
        <v>Ступинский район М.О.</v>
      </c>
      <c r="C10" s="9" t="s">
        <v>524</v>
      </c>
      <c r="D10" s="20" t="s">
        <v>569</v>
      </c>
      <c r="E10" s="22">
        <v>35241</v>
      </c>
      <c r="F10" s="20">
        <v>68</v>
      </c>
      <c r="G10" s="20">
        <v>14</v>
      </c>
      <c r="H10" s="26">
        <f>'стрельба-пневматика'!$F10+'стрельба-пневматика'!$G10</f>
        <v>82</v>
      </c>
      <c r="I10" s="34">
        <v>7</v>
      </c>
    </row>
    <row r="11" spans="1:9" ht="15">
      <c r="A11">
        <v>26</v>
      </c>
      <c r="B11" s="10" t="str">
        <f>LOOKUP('стрельба-пневматика'!$A11,Команды!$A$4:$A$30,Команды!$B$4:$B$30)</f>
        <v>Клуб "Пересвет" ОМОН ГУВД по МО (г. Сергиев Посад)</v>
      </c>
      <c r="C11" s="9" t="s">
        <v>618</v>
      </c>
      <c r="D11" s="20" t="s">
        <v>569</v>
      </c>
      <c r="E11" s="22">
        <v>35211</v>
      </c>
      <c r="F11" s="20">
        <v>53</v>
      </c>
      <c r="G11" s="20">
        <v>21</v>
      </c>
      <c r="H11" s="26">
        <f>'стрельба-пневматика'!$F11+'стрельба-пневматика'!$G11</f>
        <v>74</v>
      </c>
      <c r="I11" s="34">
        <v>8</v>
      </c>
    </row>
    <row r="12" spans="1:9" ht="15">
      <c r="A12">
        <v>16</v>
      </c>
      <c r="B12" s="10" t="str">
        <f>LOOKUP('стрельба-пневматика'!$A12,Команды!$A$4:$A$30,Команды!$B$4:$B$30)</f>
        <v>Смоленская область</v>
      </c>
      <c r="C12" s="9" t="s">
        <v>169</v>
      </c>
      <c r="D12" s="20" t="s">
        <v>569</v>
      </c>
      <c r="E12" s="22">
        <v>35759</v>
      </c>
      <c r="F12" s="20">
        <v>60</v>
      </c>
      <c r="G12" s="20">
        <v>8</v>
      </c>
      <c r="H12" s="26">
        <f>'стрельба-пневматика'!$F12+'стрельба-пневматика'!$G12</f>
        <v>68</v>
      </c>
      <c r="I12" s="34">
        <v>9</v>
      </c>
    </row>
    <row r="13" spans="1:9" ht="15">
      <c r="A13">
        <v>23</v>
      </c>
      <c r="B13" s="10" t="str">
        <f>LOOKUP('стрельба-пневматика'!$A13,Команды!$A$4:$A$30,Команды!$B$4:$B$30)</f>
        <v>Курская область</v>
      </c>
      <c r="C13" s="9" t="s">
        <v>267</v>
      </c>
      <c r="D13" s="20" t="s">
        <v>569</v>
      </c>
      <c r="E13" s="22">
        <v>35167</v>
      </c>
      <c r="F13" s="20">
        <v>49</v>
      </c>
      <c r="G13" s="20">
        <v>16</v>
      </c>
      <c r="H13" s="26">
        <f>'стрельба-пневматика'!$F13+'стрельба-пневматика'!$G13</f>
        <v>65</v>
      </c>
      <c r="I13" s="34">
        <v>10</v>
      </c>
    </row>
    <row r="14" spans="1:9" ht="15">
      <c r="A14">
        <v>5</v>
      </c>
      <c r="B14" s="10" t="str">
        <f>LOOKUP('стрельба-пневматика'!$A14,Команды!$A$4:$A$30,Команды!$B$4:$B$30)</f>
        <v>Рузский район М.О.</v>
      </c>
      <c r="C14" s="9" t="s">
        <v>20</v>
      </c>
      <c r="D14" s="20" t="s">
        <v>569</v>
      </c>
      <c r="E14" s="22">
        <v>35723</v>
      </c>
      <c r="F14" s="20">
        <v>61</v>
      </c>
      <c r="G14" s="20">
        <v>3</v>
      </c>
      <c r="H14" s="26">
        <f>'стрельба-пневматика'!$F14+'стрельба-пневматика'!$G14</f>
        <v>64</v>
      </c>
      <c r="I14" s="34">
        <v>11</v>
      </c>
    </row>
    <row r="15" spans="1:9" ht="15">
      <c r="A15">
        <v>35</v>
      </c>
      <c r="B15" s="10" t="str">
        <f>LOOKUP('стрельба-пневматика'!$A15,Команды!$A$4:$A$30,Команды!$B$4:$B$30)</f>
        <v>Пушкинский район М.О.</v>
      </c>
      <c r="C15" s="9" t="s">
        <v>194</v>
      </c>
      <c r="D15" s="20" t="s">
        <v>569</v>
      </c>
      <c r="E15" s="22">
        <v>34909</v>
      </c>
      <c r="F15" s="20">
        <v>58</v>
      </c>
      <c r="G15" s="20">
        <v>5</v>
      </c>
      <c r="H15" s="26">
        <f>'стрельба-пневматика'!$F15+'стрельба-пневматика'!$G15</f>
        <v>63</v>
      </c>
      <c r="I15" s="34">
        <v>12</v>
      </c>
    </row>
    <row r="16" spans="1:9" ht="15">
      <c r="A16">
        <v>12</v>
      </c>
      <c r="B16" s="10" t="str">
        <f>LOOKUP('стрельба-пневматика'!$A16,Команды!$A$4:$A$30,Команды!$B$4:$B$30)</f>
        <v>Владимирская область</v>
      </c>
      <c r="C16" s="9" t="s">
        <v>465</v>
      </c>
      <c r="D16" s="20" t="s">
        <v>569</v>
      </c>
      <c r="E16" s="22">
        <v>35321</v>
      </c>
      <c r="F16" s="20">
        <v>7</v>
      </c>
      <c r="G16" s="20">
        <v>49</v>
      </c>
      <c r="H16" s="26">
        <f>'стрельба-пневматика'!$F16+'стрельба-пневматика'!$G16</f>
        <v>56</v>
      </c>
      <c r="I16" s="34">
        <v>13</v>
      </c>
    </row>
    <row r="17" spans="1:9" ht="15">
      <c r="A17">
        <v>13</v>
      </c>
      <c r="B17" s="10" t="str">
        <f>LOOKUP('стрельба-пневматика'!$A17,Команды!$A$4:$A$30,Команды!$B$4:$B$30)</f>
        <v>Тульская область"</v>
      </c>
      <c r="C17" s="9" t="s">
        <v>124</v>
      </c>
      <c r="D17" s="20" t="s">
        <v>569</v>
      </c>
      <c r="E17" s="22">
        <v>35143</v>
      </c>
      <c r="F17" s="20">
        <v>45</v>
      </c>
      <c r="G17" s="20">
        <v>11</v>
      </c>
      <c r="H17" s="26">
        <f>'стрельба-пневматика'!$F17+'стрельба-пневматика'!$G17</f>
        <v>56</v>
      </c>
      <c r="I17" s="34">
        <v>14</v>
      </c>
    </row>
    <row r="18" spans="1:9" ht="15">
      <c r="A18">
        <v>34</v>
      </c>
      <c r="B18" s="10" t="str">
        <f>LOOKUP('стрельба-пневматика'!$A18,Команды!$A$4:$A$30,Команды!$B$4:$B$30)</f>
        <v>Ивановская область</v>
      </c>
      <c r="C18" s="9" t="s">
        <v>417</v>
      </c>
      <c r="D18" s="20" t="s">
        <v>569</v>
      </c>
      <c r="E18" s="22">
        <v>35088</v>
      </c>
      <c r="F18" s="20">
        <v>45</v>
      </c>
      <c r="G18" s="20">
        <v>11</v>
      </c>
      <c r="H18" s="26">
        <f>'стрельба-пневматика'!$F18+'стрельба-пневматика'!$G18</f>
        <v>56</v>
      </c>
      <c r="I18" s="34">
        <v>15</v>
      </c>
    </row>
    <row r="19" spans="1:9" ht="15">
      <c r="A19">
        <v>10</v>
      </c>
      <c r="B19" s="10" t="str">
        <f>LOOKUP('стрельба-пневматика'!$A19,Команды!$A$4:$A$30,Команды!$B$4:$B$30)</f>
        <v>Липецкая область</v>
      </c>
      <c r="C19" s="9" t="s">
        <v>112</v>
      </c>
      <c r="D19" s="20" t="s">
        <v>569</v>
      </c>
      <c r="E19" s="22">
        <v>35389</v>
      </c>
      <c r="F19" s="20">
        <v>51</v>
      </c>
      <c r="G19" s="20">
        <v>0</v>
      </c>
      <c r="H19" s="26">
        <f>'стрельба-пневматика'!$F19+'стрельба-пневматика'!$G19</f>
        <v>51</v>
      </c>
      <c r="I19" s="34">
        <v>16</v>
      </c>
    </row>
    <row r="20" spans="1:9" ht="15">
      <c r="A20">
        <v>6</v>
      </c>
      <c r="B20" s="10" t="str">
        <f>LOOKUP('стрельба-пневматика'!$A20,Команды!$A$4:$A$30,Команды!$B$4:$B$30)</f>
        <v>Городской округ Домодедово М.О.</v>
      </c>
      <c r="C20" s="9" t="s">
        <v>43</v>
      </c>
      <c r="D20" s="20" t="s">
        <v>569</v>
      </c>
      <c r="E20" s="22">
        <v>35341</v>
      </c>
      <c r="F20" s="20">
        <v>36</v>
      </c>
      <c r="G20" s="20">
        <v>13</v>
      </c>
      <c r="H20" s="26">
        <f>'стрельба-пневматика'!$F20+'стрельба-пневматика'!$G20</f>
        <v>49</v>
      </c>
      <c r="I20" s="34">
        <v>17</v>
      </c>
    </row>
    <row r="21" spans="1:9" ht="15">
      <c r="A21">
        <v>22</v>
      </c>
      <c r="B21" s="10" t="str">
        <f>LOOKUP('стрельба-пневматика'!$A21,Команды!$A$4:$A$30,Команды!$B$4:$B$30)</f>
        <v>Воскресенский район М.О.</v>
      </c>
      <c r="C21" s="9" t="s">
        <v>400</v>
      </c>
      <c r="D21" s="20" t="s">
        <v>569</v>
      </c>
      <c r="E21" s="22">
        <v>35088</v>
      </c>
      <c r="F21" s="20">
        <v>21</v>
      </c>
      <c r="G21" s="20">
        <v>28</v>
      </c>
      <c r="H21" s="26">
        <f>'стрельба-пневматика'!$F21+'стрельба-пневматика'!$G21</f>
        <v>49</v>
      </c>
      <c r="I21" s="34">
        <v>18</v>
      </c>
    </row>
    <row r="22" spans="1:9" ht="15">
      <c r="A22">
        <v>14</v>
      </c>
      <c r="B22" s="10" t="str">
        <f>LOOKUP('стрельба-пневматика'!$A22,Команды!$A$4:$A$30,Команды!$B$4:$B$30)</f>
        <v>Клуб "Олимп" Шатурского района М.О.</v>
      </c>
      <c r="C22" s="9" t="s">
        <v>135</v>
      </c>
      <c r="D22" s="20" t="s">
        <v>569</v>
      </c>
      <c r="E22" s="22">
        <v>36179</v>
      </c>
      <c r="F22" s="20">
        <v>47</v>
      </c>
      <c r="G22" s="20">
        <v>0</v>
      </c>
      <c r="H22" s="26">
        <f>'стрельба-пневматика'!$F22+'стрельба-пневматика'!$G22</f>
        <v>47</v>
      </c>
      <c r="I22" s="34">
        <v>19</v>
      </c>
    </row>
    <row r="23" spans="1:9" ht="15">
      <c r="A23">
        <v>8</v>
      </c>
      <c r="B23" s="10" t="str">
        <f>LOOKUP('стрельба-пневматика'!$A23,Команды!$A$4:$A$30,Команды!$B$4:$B$30)</f>
        <v>Клуб "Энергия" Шатурского района М.О.</v>
      </c>
      <c r="C23" s="9" t="s">
        <v>73</v>
      </c>
      <c r="D23" s="20" t="s">
        <v>569</v>
      </c>
      <c r="E23" s="22">
        <v>35718</v>
      </c>
      <c r="F23" s="20">
        <v>44</v>
      </c>
      <c r="G23" s="20">
        <v>3</v>
      </c>
      <c r="H23" s="26">
        <f>'стрельба-пневматика'!$F23+'стрельба-пневматика'!$G23</f>
        <v>47</v>
      </c>
      <c r="I23" s="34">
        <v>20</v>
      </c>
    </row>
    <row r="24" spans="1:9" ht="15">
      <c r="A24">
        <v>25</v>
      </c>
      <c r="B24" s="10" t="str">
        <f>LOOKUP('стрельба-пневматика'!$A24,Команды!$A$4:$A$30,Команды!$B$4:$B$30)</f>
        <v>Воронежская область</v>
      </c>
      <c r="C24" s="9" t="s">
        <v>602</v>
      </c>
      <c r="D24" s="20" t="s">
        <v>569</v>
      </c>
      <c r="E24" s="22">
        <v>35627</v>
      </c>
      <c r="F24" s="20">
        <v>38</v>
      </c>
      <c r="G24" s="20">
        <v>8</v>
      </c>
      <c r="H24" s="26">
        <f>'стрельба-пневматика'!$F24+'стрельба-пневматика'!$G24</f>
        <v>46</v>
      </c>
      <c r="I24" s="34">
        <v>21</v>
      </c>
    </row>
    <row r="25" spans="1:9" ht="15">
      <c r="A25">
        <v>32</v>
      </c>
      <c r="B25" s="10" t="str">
        <f>LOOKUP('стрельба-пневматика'!$A25,Команды!$A$4:$A$30,Команды!$B$4:$B$30)</f>
        <v>Республика Татарстан</v>
      </c>
      <c r="C25" s="9" t="s">
        <v>277</v>
      </c>
      <c r="D25" s="20" t="s">
        <v>569</v>
      </c>
      <c r="E25" s="22">
        <v>36368</v>
      </c>
      <c r="F25" s="20">
        <v>42</v>
      </c>
      <c r="G25" s="20">
        <v>2</v>
      </c>
      <c r="H25" s="26">
        <f>'стрельба-пневматика'!$F25+'стрельба-пневматика'!$G25</f>
        <v>44</v>
      </c>
      <c r="I25" s="34">
        <v>22</v>
      </c>
    </row>
    <row r="26" spans="1:9" ht="15">
      <c r="A26">
        <v>9</v>
      </c>
      <c r="B26" s="10" t="str">
        <f>LOOKUP('стрельба-пневматика'!$A26,Команды!$A$4:$A$30,Команды!$B$4:$B$30)</f>
        <v>Зендиковская школа Каширский район М.О.</v>
      </c>
      <c r="C26" s="9" t="s">
        <v>89</v>
      </c>
      <c r="D26" s="20" t="s">
        <v>569</v>
      </c>
      <c r="E26" s="22">
        <v>35965</v>
      </c>
      <c r="F26" s="20">
        <v>41</v>
      </c>
      <c r="G26" s="20">
        <v>2</v>
      </c>
      <c r="H26" s="26">
        <f>'стрельба-пневматика'!$F26+'стрельба-пневматика'!$G26</f>
        <v>43</v>
      </c>
      <c r="I26" s="34">
        <v>23</v>
      </c>
    </row>
    <row r="27" spans="1:9" ht="15">
      <c r="A27">
        <v>30</v>
      </c>
      <c r="B27" s="10" t="str">
        <f>LOOKUP('стрельба-пневматика'!$A27,Команды!$A$4:$A$30,Команды!$B$4:$B$30)</f>
        <v>Ярославская область</v>
      </c>
      <c r="C27" s="9" t="s">
        <v>285</v>
      </c>
      <c r="D27" s="20" t="s">
        <v>569</v>
      </c>
      <c r="E27" s="22">
        <v>35957</v>
      </c>
      <c r="F27" s="20">
        <v>30</v>
      </c>
      <c r="G27" s="20">
        <v>10</v>
      </c>
      <c r="H27" s="26">
        <f>'стрельба-пневматика'!$F27+'стрельба-пневматика'!$G27</f>
        <v>40</v>
      </c>
      <c r="I27" s="34">
        <v>24</v>
      </c>
    </row>
    <row r="28" spans="1:9" ht="15">
      <c r="A28">
        <v>17</v>
      </c>
      <c r="B28" s="10" t="str">
        <f>LOOKUP('стрельба-пневматика'!$A28,Команды!$A$4:$A$30,Команды!$B$4:$B$30)</f>
        <v>Клуб "Юные помощники милиции" г.Истры М.О.</v>
      </c>
      <c r="C28" s="9" t="s">
        <v>409</v>
      </c>
      <c r="D28" s="20" t="s">
        <v>569</v>
      </c>
      <c r="E28" s="22">
        <v>35208</v>
      </c>
      <c r="F28" s="20">
        <v>12</v>
      </c>
      <c r="G28" s="20">
        <v>20</v>
      </c>
      <c r="H28" s="26">
        <f>'стрельба-пневматика'!$F28+'стрельба-пневматика'!$G28</f>
        <v>32</v>
      </c>
      <c r="I28" s="34">
        <v>25</v>
      </c>
    </row>
    <row r="29" spans="1:9" ht="15">
      <c r="A29">
        <v>7</v>
      </c>
      <c r="B29" s="10" t="str">
        <f>LOOKUP('стрельба-пневматика'!$A29,Команды!$A$4:$A$30,Команды!$B$4:$B$30)</f>
        <v>Клинский район М.О.</v>
      </c>
      <c r="C29" s="9" t="s">
        <v>62</v>
      </c>
      <c r="D29" s="20" t="s">
        <v>569</v>
      </c>
      <c r="E29" s="22">
        <v>35352</v>
      </c>
      <c r="F29" s="20">
        <v>20</v>
      </c>
      <c r="G29" s="20">
        <v>0</v>
      </c>
      <c r="H29" s="26">
        <f>'стрельба-пневматика'!$F29+'стрельба-пневматика'!$G29</f>
        <v>20</v>
      </c>
      <c r="I29" s="34">
        <v>26</v>
      </c>
    </row>
    <row r="30" spans="1:9" ht="15">
      <c r="A30">
        <v>36</v>
      </c>
      <c r="B30" s="10" t="str">
        <f>LOOKUP('стрельба-пневматика'!$A30,Команды!$A$4:$A$30,Команды!$B$4:$B$30)</f>
        <v>Гимназия "Дмитров" М.О.</v>
      </c>
      <c r="C30" s="9" t="s">
        <v>495</v>
      </c>
      <c r="D30" s="20" t="s">
        <v>569</v>
      </c>
      <c r="E30" s="22">
        <v>35125</v>
      </c>
      <c r="F30" s="20">
        <v>1</v>
      </c>
      <c r="G30" s="20">
        <v>5</v>
      </c>
      <c r="H30" s="26">
        <f>'стрельба-пневматика'!$F30+'стрельба-пневматика'!$G30</f>
        <v>6</v>
      </c>
      <c r="I30" s="34">
        <v>27</v>
      </c>
    </row>
    <row r="31" spans="1:9" ht="15">
      <c r="A31">
        <v>36</v>
      </c>
      <c r="B31" s="10" t="str">
        <f>LOOKUP('стрельба-пневматика'!$A31,Команды!$A$4:$A$30,Команды!$B$4:$B$30)</f>
        <v>Гимназия "Дмитров" М.О.</v>
      </c>
      <c r="C31" s="9" t="s">
        <v>304</v>
      </c>
      <c r="D31" s="20" t="s">
        <v>568</v>
      </c>
      <c r="E31" s="22">
        <v>35485</v>
      </c>
      <c r="F31" s="20">
        <v>62</v>
      </c>
      <c r="G31" s="20">
        <v>39</v>
      </c>
      <c r="H31" s="26">
        <f>'стрельба-пневматика'!$F31+'стрельба-пневматика'!$G31</f>
        <v>101</v>
      </c>
      <c r="I31" s="20">
        <v>1</v>
      </c>
    </row>
    <row r="32" spans="1:9" ht="15">
      <c r="A32">
        <v>30</v>
      </c>
      <c r="B32" s="10" t="str">
        <f>LOOKUP('стрельба-пневматика'!$A32,Команды!$A$4:$A$30,Команды!$B$4:$B$30)</f>
        <v>Ярославская область</v>
      </c>
      <c r="C32" s="9" t="s">
        <v>442</v>
      </c>
      <c r="D32" s="20" t="s">
        <v>568</v>
      </c>
      <c r="E32" s="22">
        <v>35096</v>
      </c>
      <c r="F32" s="20">
        <v>55</v>
      </c>
      <c r="G32" s="20">
        <v>41</v>
      </c>
      <c r="H32" s="26">
        <f>'стрельба-пневматика'!$F32+'стрельба-пневматика'!$G32</f>
        <v>96</v>
      </c>
      <c r="I32" s="20">
        <v>2</v>
      </c>
    </row>
    <row r="33" spans="1:9" ht="15">
      <c r="A33">
        <v>5</v>
      </c>
      <c r="B33" s="10" t="str">
        <f>LOOKUP('стрельба-пневматика'!$A33,Команды!$A$4:$A$30,Команды!$B$4:$B$30)</f>
        <v>Рузский район М.О.</v>
      </c>
      <c r="C33" s="9" t="s">
        <v>33</v>
      </c>
      <c r="D33" s="20" t="s">
        <v>568</v>
      </c>
      <c r="E33" s="22">
        <v>35610</v>
      </c>
      <c r="F33" s="20">
        <v>73</v>
      </c>
      <c r="G33" s="20">
        <v>17</v>
      </c>
      <c r="H33" s="26">
        <f>'стрельба-пневматика'!$F33+'стрельба-пневматика'!$G33</f>
        <v>90</v>
      </c>
      <c r="I33" s="20">
        <v>3</v>
      </c>
    </row>
    <row r="34" spans="1:9" ht="15">
      <c r="A34">
        <v>13</v>
      </c>
      <c r="B34" s="10" t="str">
        <f>LOOKUP('стрельба-пневматика'!$A34,Команды!$A$4:$A$30,Команды!$B$4:$B$30)</f>
        <v>Тульская область"</v>
      </c>
      <c r="C34" s="9" t="s">
        <v>434</v>
      </c>
      <c r="D34" s="20" t="s">
        <v>568</v>
      </c>
      <c r="E34" s="22">
        <v>35577</v>
      </c>
      <c r="F34" s="20">
        <v>36</v>
      </c>
      <c r="G34" s="20">
        <v>53</v>
      </c>
      <c r="H34" s="26">
        <f>'стрельба-пневматика'!$F34+'стрельба-пневматика'!$G34</f>
        <v>89</v>
      </c>
      <c r="I34" s="20">
        <v>4</v>
      </c>
    </row>
    <row r="35" spans="1:9" ht="15">
      <c r="A35">
        <v>37</v>
      </c>
      <c r="B35" s="10" t="str">
        <f>LOOKUP('стрельба-пневматика'!$A35,Команды!$A$4:$A$30,Команды!$B$4:$B$30)</f>
        <v>г.Москва</v>
      </c>
      <c r="C35" s="9" t="s">
        <v>340</v>
      </c>
      <c r="D35" s="20" t="s">
        <v>568</v>
      </c>
      <c r="E35" s="22">
        <v>35298</v>
      </c>
      <c r="F35" s="20">
        <v>86</v>
      </c>
      <c r="G35" s="20">
        <v>1</v>
      </c>
      <c r="H35" s="26">
        <f>'стрельба-пневматика'!$F35+'стрельба-пневматика'!$G35</f>
        <v>87</v>
      </c>
      <c r="I35" s="20">
        <v>5</v>
      </c>
    </row>
    <row r="36" spans="1:9" ht="15">
      <c r="A36">
        <v>34</v>
      </c>
      <c r="B36" s="10" t="str">
        <f>LOOKUP('стрельба-пневматика'!$A36,Команды!$A$4:$A$30,Команды!$B$4:$B$30)</f>
        <v>Ивановская область</v>
      </c>
      <c r="C36" s="9" t="s">
        <v>293</v>
      </c>
      <c r="D36" s="20" t="s">
        <v>568</v>
      </c>
      <c r="E36" s="22">
        <v>35485</v>
      </c>
      <c r="F36" s="20">
        <v>43</v>
      </c>
      <c r="G36" s="20">
        <v>29</v>
      </c>
      <c r="H36" s="26">
        <f>'стрельба-пневматика'!$F36+'стрельба-пневматика'!$G36</f>
        <v>72</v>
      </c>
      <c r="I36" s="20">
        <v>6</v>
      </c>
    </row>
    <row r="37" spans="1:9" ht="15">
      <c r="A37">
        <v>14</v>
      </c>
      <c r="B37" s="10" t="str">
        <f>LOOKUP('стрельба-пневматика'!$A37,Команды!$A$4:$A$30,Команды!$B$4:$B$30)</f>
        <v>Клуб "Олимп" Шатурского района М.О.</v>
      </c>
      <c r="C37" s="9" t="s">
        <v>133</v>
      </c>
      <c r="D37" s="20" t="s">
        <v>568</v>
      </c>
      <c r="E37" s="22">
        <v>35262</v>
      </c>
      <c r="F37" s="20">
        <v>60</v>
      </c>
      <c r="G37" s="20">
        <v>8</v>
      </c>
      <c r="H37" s="26">
        <f>'стрельба-пневматика'!$F37+'стрельба-пневматика'!$G37</f>
        <v>68</v>
      </c>
      <c r="I37" s="20">
        <v>7</v>
      </c>
    </row>
    <row r="38" spans="1:9" ht="15">
      <c r="A38">
        <v>7</v>
      </c>
      <c r="B38" s="10" t="str">
        <f>LOOKUP('стрельба-пневматика'!$A38,Команды!$A$4:$A$30,Команды!$B$4:$B$30)</f>
        <v>Клинский район М.О.</v>
      </c>
      <c r="C38" s="9" t="s">
        <v>59</v>
      </c>
      <c r="D38" s="20" t="s">
        <v>568</v>
      </c>
      <c r="E38" s="22">
        <v>35397</v>
      </c>
      <c r="F38" s="20">
        <v>47</v>
      </c>
      <c r="G38" s="20">
        <v>20</v>
      </c>
      <c r="H38" s="26">
        <f>'стрельба-пневматика'!$F38+'стрельба-пневматика'!$G38</f>
        <v>67</v>
      </c>
      <c r="I38" s="20">
        <v>8</v>
      </c>
    </row>
    <row r="39" spans="1:9" ht="15">
      <c r="A39">
        <v>9</v>
      </c>
      <c r="B39" s="10" t="str">
        <f>LOOKUP('стрельба-пневматика'!$A39,Команды!$A$4:$A$30,Команды!$B$4:$B$30)</f>
        <v>Зендиковская школа Каширский район М.О.</v>
      </c>
      <c r="C39" s="9" t="s">
        <v>88</v>
      </c>
      <c r="D39" s="20" t="s">
        <v>568</v>
      </c>
      <c r="E39" s="22">
        <v>35233</v>
      </c>
      <c r="F39" s="20">
        <v>47</v>
      </c>
      <c r="G39" s="20">
        <v>19</v>
      </c>
      <c r="H39" s="26">
        <f>'стрельба-пневматика'!$F39+'стрельба-пневматика'!$G39</f>
        <v>66</v>
      </c>
      <c r="I39" s="20">
        <v>9</v>
      </c>
    </row>
    <row r="40" spans="1:9" ht="15">
      <c r="A40">
        <v>16</v>
      </c>
      <c r="B40" s="10" t="str">
        <f>LOOKUP('стрельба-пневматика'!$A40,Команды!$A$4:$A$30,Команды!$B$4:$B$30)</f>
        <v>Смоленская область</v>
      </c>
      <c r="C40" s="9" t="s">
        <v>166</v>
      </c>
      <c r="D40" s="20" t="s">
        <v>568</v>
      </c>
      <c r="E40" s="22">
        <v>35265</v>
      </c>
      <c r="F40" s="20">
        <v>49</v>
      </c>
      <c r="G40" s="20">
        <v>13</v>
      </c>
      <c r="H40" s="26">
        <f>'стрельба-пневматика'!$F40+'стрельба-пневматика'!$G40</f>
        <v>62</v>
      </c>
      <c r="I40" s="20">
        <v>10</v>
      </c>
    </row>
    <row r="41" spans="1:9" ht="15">
      <c r="A41">
        <v>33</v>
      </c>
      <c r="B41" s="10" t="str">
        <f>LOOKUP('стрельба-пневматика'!$A41,Команды!$A$4:$A$30,Команды!$B$4:$B$30)</f>
        <v>Одинцовский район М.О.</v>
      </c>
      <c r="C41" s="9" t="s">
        <v>539</v>
      </c>
      <c r="D41" s="20" t="s">
        <v>568</v>
      </c>
      <c r="E41" s="22">
        <v>35251</v>
      </c>
      <c r="F41" s="20">
        <v>51</v>
      </c>
      <c r="G41" s="20">
        <v>11</v>
      </c>
      <c r="H41" s="26">
        <f>'стрельба-пневматика'!$F41+'стрельба-пневматика'!$G41</f>
        <v>62</v>
      </c>
      <c r="I41" s="20">
        <v>11</v>
      </c>
    </row>
    <row r="42" spans="1:9" ht="15">
      <c r="A42">
        <v>24</v>
      </c>
      <c r="B42" s="10" t="str">
        <f>LOOKUP('стрельба-пневматика'!$A42,Команды!$A$4:$A$30,Команды!$B$4:$B$30)</f>
        <v>Клуб "Русич" ОМСН КМ ГУВД по М.О.</v>
      </c>
      <c r="C42" s="9" t="s">
        <v>233</v>
      </c>
      <c r="D42" s="20" t="s">
        <v>568</v>
      </c>
      <c r="E42" s="22">
        <v>35129</v>
      </c>
      <c r="F42" s="20">
        <v>38</v>
      </c>
      <c r="G42" s="20">
        <v>22</v>
      </c>
      <c r="H42" s="26">
        <f>'стрельба-пневматика'!$F42+'стрельба-пневматика'!$G42</f>
        <v>60</v>
      </c>
      <c r="I42" s="20">
        <v>12</v>
      </c>
    </row>
    <row r="43" spans="1:9" ht="15">
      <c r="A43">
        <v>6</v>
      </c>
      <c r="B43" s="10" t="str">
        <f>LOOKUP('стрельба-пневматика'!$A43,Команды!$A$4:$A$30,Команды!$B$4:$B$30)</f>
        <v>Городской округ Домодедово М.О.</v>
      </c>
      <c r="C43" s="9" t="s">
        <v>46</v>
      </c>
      <c r="D43" s="20" t="s">
        <v>568</v>
      </c>
      <c r="E43" s="22">
        <v>35291</v>
      </c>
      <c r="F43" s="20">
        <v>49</v>
      </c>
      <c r="G43" s="20">
        <v>9</v>
      </c>
      <c r="H43" s="26">
        <f>'стрельба-пневматика'!$F43+'стрельба-пневматика'!$G43</f>
        <v>58</v>
      </c>
      <c r="I43" s="20">
        <v>13</v>
      </c>
    </row>
    <row r="44" spans="1:9" ht="15">
      <c r="A44">
        <v>12</v>
      </c>
      <c r="B44" s="10" t="str">
        <f>LOOKUP('стрельба-пневматика'!$A44,Команды!$A$4:$A$30,Команды!$B$4:$B$30)</f>
        <v>Владимирская область</v>
      </c>
      <c r="C44" s="9" t="s">
        <v>471</v>
      </c>
      <c r="D44" s="20" t="s">
        <v>568</v>
      </c>
      <c r="E44" s="22">
        <v>36256</v>
      </c>
      <c r="F44" s="20">
        <v>52</v>
      </c>
      <c r="G44" s="20">
        <v>3</v>
      </c>
      <c r="H44" s="26">
        <f>'стрельба-пневматика'!$F44+'стрельба-пневматика'!$G44</f>
        <v>55</v>
      </c>
      <c r="I44" s="20">
        <v>14</v>
      </c>
    </row>
    <row r="45" spans="1:9" ht="15">
      <c r="A45">
        <v>20</v>
      </c>
      <c r="B45" s="10" t="str">
        <f>LOOKUP('стрельба-пневматика'!$A45,Команды!$A$4:$A$30,Команды!$B$4:$B$30)</f>
        <v>Тверская область</v>
      </c>
      <c r="C45" s="9" t="s">
        <v>218</v>
      </c>
      <c r="D45" s="20" t="s">
        <v>568</v>
      </c>
      <c r="E45" s="22">
        <v>35159</v>
      </c>
      <c r="F45" s="20">
        <v>31</v>
      </c>
      <c r="G45" s="20">
        <v>24</v>
      </c>
      <c r="H45" s="26">
        <f>'стрельба-пневматика'!$F45+'стрельба-пневматика'!$G45</f>
        <v>55</v>
      </c>
      <c r="I45" s="20">
        <v>15</v>
      </c>
    </row>
    <row r="46" spans="1:9" ht="15">
      <c r="A46">
        <v>15</v>
      </c>
      <c r="B46" s="10" t="str">
        <f>LOOKUP('стрельба-пневматика'!$A46,Команды!$A$4:$A$30,Команды!$B$4:$B$30)</f>
        <v>Тамбовская область </v>
      </c>
      <c r="C46" s="9" t="s">
        <v>141</v>
      </c>
      <c r="D46" s="20" t="s">
        <v>568</v>
      </c>
      <c r="E46" s="22">
        <v>35374</v>
      </c>
      <c r="F46" s="20">
        <v>53</v>
      </c>
      <c r="G46" s="20">
        <v>0</v>
      </c>
      <c r="H46" s="26">
        <f>'стрельба-пневматика'!$F46+'стрельба-пневматика'!$G46</f>
        <v>53</v>
      </c>
      <c r="I46" s="20">
        <v>16</v>
      </c>
    </row>
    <row r="47" spans="1:9" ht="15">
      <c r="A47">
        <v>23</v>
      </c>
      <c r="B47" s="10" t="str">
        <f>LOOKUP('стрельба-пневматика'!$A47,Команды!$A$4:$A$30,Команды!$B$4:$B$30)</f>
        <v>Курская область</v>
      </c>
      <c r="C47" s="9" t="s">
        <v>256</v>
      </c>
      <c r="D47" s="20" t="s">
        <v>568</v>
      </c>
      <c r="E47" s="22">
        <v>35302</v>
      </c>
      <c r="F47" s="20">
        <v>32</v>
      </c>
      <c r="G47" s="20">
        <v>17</v>
      </c>
      <c r="H47" s="26">
        <f>'стрельба-пневматика'!$F47+'стрельба-пневматика'!$G47</f>
        <v>49</v>
      </c>
      <c r="I47" s="20">
        <v>17</v>
      </c>
    </row>
    <row r="48" spans="1:9" ht="15">
      <c r="A48">
        <v>35</v>
      </c>
      <c r="B48" s="10" t="str">
        <f>LOOKUP('стрельба-пневматика'!$A48,Команды!$A$4:$A$30,Команды!$B$4:$B$30)</f>
        <v>Пушкинский район М.О.</v>
      </c>
      <c r="C48" s="9" t="s">
        <v>201</v>
      </c>
      <c r="D48" s="20" t="s">
        <v>568</v>
      </c>
      <c r="E48" s="22">
        <v>34778</v>
      </c>
      <c r="F48" s="20">
        <v>49</v>
      </c>
      <c r="G48" s="20">
        <v>0</v>
      </c>
      <c r="H48" s="26">
        <f>'стрельба-пневматика'!$F48+'стрельба-пневматика'!$G48</f>
        <v>49</v>
      </c>
      <c r="I48" s="20">
        <v>18</v>
      </c>
    </row>
    <row r="49" spans="1:9" ht="15">
      <c r="A49">
        <v>10</v>
      </c>
      <c r="B49" s="10" t="str">
        <f>LOOKUP('стрельба-пневматика'!$A49,Команды!$A$4:$A$30,Команды!$B$4:$B$30)</f>
        <v>Липецкая область</v>
      </c>
      <c r="C49" s="9" t="s">
        <v>116</v>
      </c>
      <c r="D49" s="20" t="s">
        <v>568</v>
      </c>
      <c r="E49" s="22">
        <v>36287</v>
      </c>
      <c r="F49" s="20">
        <v>34</v>
      </c>
      <c r="G49" s="20">
        <v>12</v>
      </c>
      <c r="H49" s="26">
        <f>'стрельба-пневматика'!$F49+'стрельба-пневматика'!$G49</f>
        <v>46</v>
      </c>
      <c r="I49" s="20">
        <v>19</v>
      </c>
    </row>
    <row r="50" spans="1:9" ht="15">
      <c r="A50">
        <v>17</v>
      </c>
      <c r="B50" s="10" t="str">
        <f>LOOKUP('стрельба-пневматика'!$A50,Команды!$A$4:$A$30,Команды!$B$4:$B$30)</f>
        <v>Клуб "Юные помощники милиции" г.Истры М.О.</v>
      </c>
      <c r="C50" s="9" t="s">
        <v>407</v>
      </c>
      <c r="D50" s="20" t="s">
        <v>568</v>
      </c>
      <c r="E50" s="22">
        <v>35151</v>
      </c>
      <c r="F50" s="20">
        <v>33</v>
      </c>
      <c r="G50" s="20">
        <v>12</v>
      </c>
      <c r="H50" s="26">
        <f>'стрельба-пневматика'!$F50+'стрельба-пневматика'!$G50</f>
        <v>45</v>
      </c>
      <c r="I50" s="20">
        <v>20</v>
      </c>
    </row>
    <row r="51" spans="1:9" ht="15">
      <c r="A51">
        <v>25</v>
      </c>
      <c r="B51" s="10" t="str">
        <f>LOOKUP('стрельба-пневматика'!$A51,Команды!$A$4:$A$30,Команды!$B$4:$B$30)</f>
        <v>Воронежская область</v>
      </c>
      <c r="C51" s="9" t="s">
        <v>607</v>
      </c>
      <c r="D51" s="20" t="s">
        <v>568</v>
      </c>
      <c r="E51" s="22">
        <v>35693</v>
      </c>
      <c r="F51" s="20">
        <v>38</v>
      </c>
      <c r="G51" s="20">
        <v>2</v>
      </c>
      <c r="H51" s="26">
        <f>'стрельба-пневматика'!$F51+'стрельба-пневматика'!$G51</f>
        <v>40</v>
      </c>
      <c r="I51" s="20">
        <v>21</v>
      </c>
    </row>
    <row r="52" spans="1:9" ht="15">
      <c r="A52">
        <v>4</v>
      </c>
      <c r="B52" s="10" t="str">
        <f>LOOKUP('стрельба-пневматика'!$A52,Команды!$A$4:$A$30,Команды!$B$4:$B$30)</f>
        <v>Клуб "Добрыня" ОДОН ВВ МВД РФ</v>
      </c>
      <c r="C52" s="9" t="s">
        <v>6</v>
      </c>
      <c r="D52" s="20" t="s">
        <v>568</v>
      </c>
      <c r="E52" s="22">
        <v>35255</v>
      </c>
      <c r="F52" s="20">
        <v>34</v>
      </c>
      <c r="G52" s="20">
        <v>6</v>
      </c>
      <c r="H52" s="26">
        <f>'стрельба-пневматика'!$F52+'стрельба-пневматика'!$G52</f>
        <v>40</v>
      </c>
      <c r="I52" s="20">
        <v>22</v>
      </c>
    </row>
    <row r="53" spans="1:9" ht="15">
      <c r="A53">
        <v>32</v>
      </c>
      <c r="B53" s="10" t="str">
        <f>LOOKUP('стрельба-пневматика'!$A53,Команды!$A$4:$A$30,Команды!$B$4:$B$30)</f>
        <v>Республика Татарстан</v>
      </c>
      <c r="C53" s="9" t="s">
        <v>273</v>
      </c>
      <c r="D53" s="20" t="s">
        <v>568</v>
      </c>
      <c r="E53" s="22">
        <v>35948</v>
      </c>
      <c r="F53" s="20">
        <v>23</v>
      </c>
      <c r="G53" s="20">
        <v>16</v>
      </c>
      <c r="H53" s="26">
        <f>'стрельба-пневматика'!$F53+'стрельба-пневматика'!$G53</f>
        <v>39</v>
      </c>
      <c r="I53" s="20">
        <v>23</v>
      </c>
    </row>
    <row r="54" spans="1:9" ht="15">
      <c r="A54">
        <v>22</v>
      </c>
      <c r="B54" s="10" t="str">
        <f>LOOKUP('стрельба-пневматика'!$A54,Команды!$A$4:$A$30,Команды!$B$4:$B$30)</f>
        <v>Воскресенский район М.О.</v>
      </c>
      <c r="C54" s="9" t="s">
        <v>396</v>
      </c>
      <c r="D54" s="20" t="s">
        <v>568</v>
      </c>
      <c r="E54" s="22">
        <v>35154</v>
      </c>
      <c r="F54" s="20">
        <v>34</v>
      </c>
      <c r="G54" s="20">
        <v>2</v>
      </c>
      <c r="H54" s="26">
        <f>'стрельба-пневматика'!$F54+'стрельба-пневматика'!$G54</f>
        <v>36</v>
      </c>
      <c r="I54" s="20">
        <v>24</v>
      </c>
    </row>
    <row r="55" spans="1:9" ht="15">
      <c r="A55">
        <v>31</v>
      </c>
      <c r="B55" s="10" t="str">
        <f>LOOKUP('стрельба-пневматика'!$A55,Команды!$A$4:$A$30,Команды!$B$4:$B$30)</f>
        <v>Ступинский район М.О.</v>
      </c>
      <c r="C55" s="9" t="s">
        <v>512</v>
      </c>
      <c r="D55" s="20" t="s">
        <v>568</v>
      </c>
      <c r="E55" s="22">
        <v>35231</v>
      </c>
      <c r="F55" s="20">
        <v>22</v>
      </c>
      <c r="G55" s="20">
        <v>12</v>
      </c>
      <c r="H55" s="26">
        <f>'стрельба-пневматика'!$F55+'стрельба-пневматика'!$G55</f>
        <v>34</v>
      </c>
      <c r="I55" s="20">
        <v>25</v>
      </c>
    </row>
    <row r="56" spans="1:9" ht="15">
      <c r="A56">
        <v>8</v>
      </c>
      <c r="B56" s="10" t="str">
        <f>LOOKUP('стрельба-пневматика'!$A56,Команды!$A$4:$A$30,Команды!$B$4:$B$30)</f>
        <v>Клуб "Энергия" Шатурского района М.О.</v>
      </c>
      <c r="C56" s="9" t="s">
        <v>81</v>
      </c>
      <c r="D56" s="20" t="s">
        <v>568</v>
      </c>
      <c r="E56" s="22">
        <v>35129</v>
      </c>
      <c r="F56" s="20">
        <v>29</v>
      </c>
      <c r="G56" s="20">
        <v>0</v>
      </c>
      <c r="H56" s="26">
        <f>'стрельба-пневматика'!$F56+'стрельба-пневматика'!$G56</f>
        <v>29</v>
      </c>
      <c r="I56" s="20">
        <v>26</v>
      </c>
    </row>
    <row r="57" spans="1:9" ht="15">
      <c r="A57">
        <v>26</v>
      </c>
      <c r="B57" s="10" t="str">
        <f>LOOKUP('стрельба-пневматика'!$A57,Команды!$A$4:$A$30,Команды!$B$4:$B$30)</f>
        <v>Клуб "Пересвет" ОМОН ГУВД по МО (г. Сергиев Посад)</v>
      </c>
      <c r="C57" s="9" t="s">
        <v>617</v>
      </c>
      <c r="D57" s="20" t="s">
        <v>568</v>
      </c>
      <c r="E57" s="22">
        <v>36278</v>
      </c>
      <c r="F57" s="20">
        <v>11</v>
      </c>
      <c r="G57" s="20">
        <v>17</v>
      </c>
      <c r="H57" s="26">
        <f>'стрельба-пневматика'!$F57+'стрельба-пневматика'!$G57</f>
        <v>28</v>
      </c>
      <c r="I57" s="20">
        <v>27</v>
      </c>
    </row>
    <row r="60" ht="15">
      <c r="B60" s="18" t="s">
        <v>624</v>
      </c>
    </row>
  </sheetData>
  <sheetProtection/>
  <mergeCells count="1">
    <mergeCell ref="B1:I1"/>
  </mergeCells>
  <conditionalFormatting sqref="D4:D57">
    <cfRule type="colorScale" priority="1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7086614173228347" right="0.7086614173228347" top="0.7480314960629921" bottom="0.7480314960629921" header="0.31496062992125984" footer="0.31496062992125984"/>
  <pageSetup fitToHeight="6" fitToWidth="1" horizontalDpi="1200" verticalDpi="1200" orientation="landscape" paperSize="9" scale="89" r:id="rId2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F33"/>
  <sheetViews>
    <sheetView zoomScalePageLayoutView="0" workbookViewId="0" topLeftCell="B1">
      <selection activeCell="B4" sqref="B4"/>
    </sheetView>
  </sheetViews>
  <sheetFormatPr defaultColWidth="9.140625" defaultRowHeight="15" outlineLevelCol="1"/>
  <cols>
    <col min="1" max="1" width="9.140625" style="0" hidden="1" customWidth="1" outlineLevel="1"/>
    <col min="2" max="2" width="52.00390625" style="0" bestFit="1" customWidth="1" collapsed="1"/>
    <col min="3" max="3" width="38.00390625" style="0" bestFit="1" customWidth="1"/>
    <col min="4" max="4" width="15.421875" style="0" bestFit="1" customWidth="1"/>
    <col min="5" max="5" width="10.00390625" style="0" bestFit="1" customWidth="1"/>
    <col min="6" max="6" width="7.421875" style="0" customWidth="1"/>
  </cols>
  <sheetData>
    <row r="1" spans="2:5" ht="22.5">
      <c r="B1" s="66" t="s">
        <v>644</v>
      </c>
      <c r="C1" s="66"/>
      <c r="D1" s="66"/>
      <c r="E1" s="66"/>
    </row>
    <row r="2" spans="2:6" ht="19.5">
      <c r="B2" s="18" t="s">
        <v>571</v>
      </c>
      <c r="C2" s="11"/>
      <c r="D2" s="11"/>
      <c r="E2" s="11"/>
      <c r="F2" s="17" t="s">
        <v>625</v>
      </c>
    </row>
    <row r="3" spans="1:6" ht="15">
      <c r="A3" t="s">
        <v>347</v>
      </c>
      <c r="B3" t="s">
        <v>325</v>
      </c>
      <c r="C3" t="s">
        <v>346</v>
      </c>
      <c r="D3" t="s">
        <v>561</v>
      </c>
      <c r="E3" t="s">
        <v>590</v>
      </c>
      <c r="F3" t="s">
        <v>566</v>
      </c>
    </row>
    <row r="4" spans="1:6" ht="15">
      <c r="A4" s="35">
        <v>17</v>
      </c>
      <c r="B4" s="36" t="str">
        <f>LOOKUP('стрельба-АК'!$A4,Команды!$A$4:$A$30,Команды!$B$4:$B$30)</f>
        <v>Клуб "Юные помощники милиции" г.Истры М.О.</v>
      </c>
      <c r="C4" s="35" t="s">
        <v>178</v>
      </c>
      <c r="D4" s="37">
        <v>35261</v>
      </c>
      <c r="E4" s="38">
        <v>90</v>
      </c>
      <c r="F4" s="54">
        <v>1</v>
      </c>
    </row>
    <row r="5" spans="1:6" ht="15">
      <c r="A5" s="35">
        <v>24</v>
      </c>
      <c r="B5" s="36" t="str">
        <f>LOOKUP('стрельба-АК'!$A5,Команды!$A$4:$A$30,Команды!$B$4:$B$30)</f>
        <v>Клуб "Русич" ОМСН КМ ГУВД по М.О.</v>
      </c>
      <c r="C5" s="35" t="s">
        <v>238</v>
      </c>
      <c r="D5" s="37">
        <v>35085</v>
      </c>
      <c r="E5" s="38">
        <v>90</v>
      </c>
      <c r="F5" s="54">
        <v>2</v>
      </c>
    </row>
    <row r="6" spans="1:6" ht="15">
      <c r="A6" s="35">
        <v>9</v>
      </c>
      <c r="B6" s="36" t="str">
        <f>LOOKUP('стрельба-АК'!$A6,Команды!$A$4:$A$30,Команды!$B$4:$B$30)</f>
        <v>Зендиковская школа Каширский район М.О.</v>
      </c>
      <c r="C6" s="35" t="s">
        <v>88</v>
      </c>
      <c r="D6" s="37">
        <v>35233</v>
      </c>
      <c r="E6" s="38">
        <v>88</v>
      </c>
      <c r="F6" s="54">
        <v>3</v>
      </c>
    </row>
    <row r="7" spans="1:6" ht="15">
      <c r="A7" s="35">
        <v>37</v>
      </c>
      <c r="B7" s="36" t="str">
        <f>LOOKUP('стрельба-АК'!$A7,Команды!$A$4:$A$30,Команды!$B$4:$B$30)</f>
        <v>г.Москва</v>
      </c>
      <c r="C7" s="35" t="s">
        <v>329</v>
      </c>
      <c r="D7" s="37">
        <v>35148</v>
      </c>
      <c r="E7" s="38">
        <v>86</v>
      </c>
      <c r="F7" s="54">
        <v>4</v>
      </c>
    </row>
    <row r="8" spans="1:6" ht="15">
      <c r="A8" s="35">
        <v>16</v>
      </c>
      <c r="B8" s="36" t="str">
        <f>LOOKUP('стрельба-АК'!$A8,Команды!$A$4:$A$30,Команды!$B$4:$B$30)</f>
        <v>Смоленская область</v>
      </c>
      <c r="C8" s="35" t="s">
        <v>160</v>
      </c>
      <c r="D8" s="37">
        <v>35272</v>
      </c>
      <c r="E8" s="38">
        <v>85</v>
      </c>
      <c r="F8" s="54">
        <v>5</v>
      </c>
    </row>
    <row r="9" spans="1:6" ht="15">
      <c r="A9" s="35">
        <v>5</v>
      </c>
      <c r="B9" s="36" t="str">
        <f>LOOKUP('стрельба-АК'!$A9,Команды!$A$4:$A$30,Команды!$B$4:$B$30)</f>
        <v>Рузский район М.О.</v>
      </c>
      <c r="C9" s="35" t="s">
        <v>26</v>
      </c>
      <c r="D9" s="37">
        <v>35267</v>
      </c>
      <c r="E9" s="38">
        <v>85</v>
      </c>
      <c r="F9" s="54">
        <v>6</v>
      </c>
    </row>
    <row r="10" spans="1:6" ht="15">
      <c r="A10" s="35">
        <v>32</v>
      </c>
      <c r="B10" s="36" t="str">
        <f>LOOKUP('стрельба-АК'!$A10,Команды!$A$4:$A$30,Команды!$B$4:$B$30)</f>
        <v>Республика Татарстан</v>
      </c>
      <c r="C10" s="35" t="s">
        <v>288</v>
      </c>
      <c r="D10" s="37">
        <v>35594</v>
      </c>
      <c r="E10" s="38">
        <v>84</v>
      </c>
      <c r="F10" s="54">
        <v>7</v>
      </c>
    </row>
    <row r="11" spans="1:6" ht="15">
      <c r="A11" s="35">
        <v>31</v>
      </c>
      <c r="B11" s="36" t="str">
        <f>LOOKUP('стрельба-АК'!$A11,Команды!$A$4:$A$30,Команды!$B$4:$B$30)</f>
        <v>Ступинский район М.О.</v>
      </c>
      <c r="C11" s="35" t="s">
        <v>512</v>
      </c>
      <c r="D11" s="37">
        <v>35231</v>
      </c>
      <c r="E11" s="38">
        <v>81</v>
      </c>
      <c r="F11" s="54">
        <v>8</v>
      </c>
    </row>
    <row r="12" spans="1:6" ht="15">
      <c r="A12" s="35">
        <v>13</v>
      </c>
      <c r="B12" s="36" t="str">
        <f>LOOKUP('стрельба-АК'!$A12,Команды!$A$4:$A$30,Команды!$B$4:$B$30)</f>
        <v>Тульская область"</v>
      </c>
      <c r="C12" s="35" t="s">
        <v>434</v>
      </c>
      <c r="D12" s="37">
        <v>35577</v>
      </c>
      <c r="E12" s="38">
        <v>79</v>
      </c>
      <c r="F12" s="54">
        <v>9</v>
      </c>
    </row>
    <row r="13" spans="1:6" ht="15">
      <c r="A13" s="35">
        <v>7</v>
      </c>
      <c r="B13" s="36" t="str">
        <f>LOOKUP('стрельба-АК'!$A13,Команды!$A$4:$A$30,Команды!$B$4:$B$30)</f>
        <v>Клинский район М.О.</v>
      </c>
      <c r="C13" s="35" t="s">
        <v>62</v>
      </c>
      <c r="D13" s="37">
        <v>35352</v>
      </c>
      <c r="E13" s="38">
        <v>78</v>
      </c>
      <c r="F13" s="54">
        <v>10</v>
      </c>
    </row>
    <row r="14" spans="1:6" ht="15">
      <c r="A14" s="35">
        <v>8</v>
      </c>
      <c r="B14" s="36" t="str">
        <f>LOOKUP('стрельба-АК'!$A14,Команды!$A$4:$A$30,Команды!$B$4:$B$30)</f>
        <v>Клуб "Энергия" Шатурского района М.О.</v>
      </c>
      <c r="C14" s="35" t="s">
        <v>81</v>
      </c>
      <c r="D14" s="37">
        <v>35129</v>
      </c>
      <c r="E14" s="38">
        <v>77</v>
      </c>
      <c r="F14" s="54">
        <v>11</v>
      </c>
    </row>
    <row r="15" spans="1:6" ht="15">
      <c r="A15" s="35">
        <v>30</v>
      </c>
      <c r="B15" s="36" t="str">
        <f>LOOKUP('стрельба-АК'!$A15,Команды!$A$4:$A$30,Команды!$B$4:$B$30)</f>
        <v>Ярославская область</v>
      </c>
      <c r="C15" s="35" t="s">
        <v>442</v>
      </c>
      <c r="D15" s="37">
        <v>35096</v>
      </c>
      <c r="E15" s="38">
        <v>76</v>
      </c>
      <c r="F15" s="54">
        <v>12</v>
      </c>
    </row>
    <row r="16" spans="1:6" ht="15">
      <c r="A16" s="35">
        <v>25</v>
      </c>
      <c r="B16" s="36" t="str">
        <f>LOOKUP('стрельба-АК'!$A16,Команды!$A$4:$A$30,Команды!$B$4:$B$30)</f>
        <v>Воронежская область</v>
      </c>
      <c r="C16" s="35" t="s">
        <v>591</v>
      </c>
      <c r="D16" s="37">
        <v>35607</v>
      </c>
      <c r="E16" s="38">
        <v>75</v>
      </c>
      <c r="F16" s="54">
        <v>13</v>
      </c>
    </row>
    <row r="17" spans="1:6" ht="15">
      <c r="A17" s="35">
        <v>22</v>
      </c>
      <c r="B17" s="36" t="str">
        <f>LOOKUP('стрельба-АК'!$A17,Команды!$A$4:$A$30,Команды!$B$4:$B$30)</f>
        <v>Воскресенский район М.О.</v>
      </c>
      <c r="C17" s="35" t="s">
        <v>247</v>
      </c>
      <c r="D17" s="37">
        <v>35330</v>
      </c>
      <c r="E17" s="38">
        <v>73</v>
      </c>
      <c r="F17" s="54">
        <v>14</v>
      </c>
    </row>
    <row r="18" spans="1:6" ht="15">
      <c r="A18" s="35">
        <v>20</v>
      </c>
      <c r="B18" s="36" t="str">
        <f>LOOKUP('стрельба-АК'!$A18,Команды!$A$4:$A$30,Команды!$B$4:$B$30)</f>
        <v>Тверская область</v>
      </c>
      <c r="C18" s="35" t="s">
        <v>217</v>
      </c>
      <c r="D18" s="37">
        <v>35568</v>
      </c>
      <c r="E18" s="38">
        <v>71</v>
      </c>
      <c r="F18" s="54">
        <v>15</v>
      </c>
    </row>
    <row r="19" spans="1:6" ht="15">
      <c r="A19" s="35">
        <v>26</v>
      </c>
      <c r="B19" s="36" t="str">
        <f>LOOKUP('стрельба-АК'!$A19,Команды!$A$4:$A$30,Команды!$B$4:$B$30)</f>
        <v>Клуб "Пересвет" ОМОН ГУВД по МО (г. Сергиев Посад)</v>
      </c>
      <c r="C19" s="35" t="s">
        <v>592</v>
      </c>
      <c r="D19" s="37">
        <v>35306</v>
      </c>
      <c r="E19" s="38">
        <v>62</v>
      </c>
      <c r="F19" s="54">
        <v>16</v>
      </c>
    </row>
    <row r="20" spans="1:6" ht="15">
      <c r="A20" s="35">
        <v>14</v>
      </c>
      <c r="B20" s="36" t="str">
        <f>LOOKUP('стрельба-АК'!$A20,Команды!$A$4:$A$30,Команды!$B$4:$B$30)</f>
        <v>Клуб "Олимп" Шатурского района М.О.</v>
      </c>
      <c r="C20" s="35" t="s">
        <v>461</v>
      </c>
      <c r="D20" s="37">
        <v>35337</v>
      </c>
      <c r="E20" s="38">
        <v>61</v>
      </c>
      <c r="F20" s="54">
        <v>17</v>
      </c>
    </row>
    <row r="21" spans="1:6" ht="15">
      <c r="A21" s="35">
        <v>34</v>
      </c>
      <c r="B21" s="36" t="str">
        <f>LOOKUP('стрельба-АК'!$A21,Команды!$A$4:$A$30,Команды!$B$4:$B$30)</f>
        <v>Ивановская область</v>
      </c>
      <c r="C21" s="35" t="s">
        <v>294</v>
      </c>
      <c r="D21" s="37">
        <v>35152</v>
      </c>
      <c r="E21" s="38">
        <v>56</v>
      </c>
      <c r="F21" s="54">
        <v>18</v>
      </c>
    </row>
    <row r="22" spans="1:6" ht="15">
      <c r="A22" s="35">
        <v>23</v>
      </c>
      <c r="B22" s="36" t="str">
        <f>LOOKUP('стрельба-АК'!$A22,Команды!$A$4:$A$30,Команды!$B$4:$B$30)</f>
        <v>Курская область</v>
      </c>
      <c r="C22" s="35" t="s">
        <v>252</v>
      </c>
      <c r="D22" s="37">
        <v>35343</v>
      </c>
      <c r="E22" s="38">
        <v>53</v>
      </c>
      <c r="F22" s="54">
        <v>19</v>
      </c>
    </row>
    <row r="23" spans="1:6" ht="15">
      <c r="A23" s="35">
        <v>10</v>
      </c>
      <c r="B23" s="36" t="str">
        <f>LOOKUP('стрельба-АК'!$A23,Команды!$A$4:$A$30,Команды!$B$4:$B$30)</f>
        <v>Липецкая область</v>
      </c>
      <c r="C23" s="35" t="s">
        <v>112</v>
      </c>
      <c r="D23" s="37">
        <v>35389</v>
      </c>
      <c r="E23" s="38">
        <v>49</v>
      </c>
      <c r="F23" s="54">
        <v>20</v>
      </c>
    </row>
    <row r="24" spans="1:6" ht="15">
      <c r="A24" s="35">
        <v>4</v>
      </c>
      <c r="B24" s="36" t="str">
        <f>LOOKUP('стрельба-АК'!$A24,Команды!$A$4:$A$30,Команды!$B$4:$B$30)</f>
        <v>Клуб "Добрыня" ОДОН ВВ МВД РФ</v>
      </c>
      <c r="C24" s="35" t="s">
        <v>5</v>
      </c>
      <c r="D24" s="37">
        <v>35356</v>
      </c>
      <c r="E24" s="38">
        <v>47</v>
      </c>
      <c r="F24" s="54">
        <v>21</v>
      </c>
    </row>
    <row r="25" spans="1:6" ht="15">
      <c r="A25" s="35">
        <v>6</v>
      </c>
      <c r="B25" s="36" t="str">
        <f>LOOKUP('стрельба-АК'!$A25,Команды!$A$4:$A$30,Команды!$B$4:$B$30)</f>
        <v>Городской округ Домодедово М.О.</v>
      </c>
      <c r="C25" s="35" t="s">
        <v>50</v>
      </c>
      <c r="D25" s="37">
        <v>35461</v>
      </c>
      <c r="E25" s="38">
        <v>39</v>
      </c>
      <c r="F25" s="54">
        <v>22</v>
      </c>
    </row>
    <row r="26" spans="1:6" ht="15">
      <c r="A26" s="35">
        <v>12</v>
      </c>
      <c r="B26" s="36" t="str">
        <f>LOOKUP('стрельба-АК'!$A26,Команды!$A$4:$A$30,Команды!$B$4:$B$30)</f>
        <v>Владимирская область</v>
      </c>
      <c r="C26" s="35" t="s">
        <v>481</v>
      </c>
      <c r="D26" s="37">
        <v>35622</v>
      </c>
      <c r="E26" s="38">
        <v>32</v>
      </c>
      <c r="F26" s="54">
        <v>23</v>
      </c>
    </row>
    <row r="27" spans="1:6" ht="15">
      <c r="A27" s="35">
        <v>35</v>
      </c>
      <c r="B27" s="36" t="str">
        <f>LOOKUP('стрельба-АК'!$A27,Команды!$A$4:$A$30,Команды!$B$4:$B$30)</f>
        <v>Пушкинский район М.О.</v>
      </c>
      <c r="C27" s="35" t="s">
        <v>202</v>
      </c>
      <c r="D27" s="37">
        <v>34778</v>
      </c>
      <c r="E27" s="38">
        <v>32</v>
      </c>
      <c r="F27" s="54">
        <v>24</v>
      </c>
    </row>
    <row r="28" spans="1:6" ht="15">
      <c r="A28" s="35">
        <v>33</v>
      </c>
      <c r="B28" s="36" t="str">
        <f>LOOKUP('стрельба-АК'!$A28,Команды!$A$4:$A$30,Команды!$B$4:$B$30)</f>
        <v>Одинцовский район М.О.</v>
      </c>
      <c r="C28" s="35" t="s">
        <v>557</v>
      </c>
      <c r="D28" s="37">
        <v>35429</v>
      </c>
      <c r="E28" s="38">
        <v>17</v>
      </c>
      <c r="F28" s="54">
        <v>25</v>
      </c>
    </row>
    <row r="29" spans="1:6" ht="15">
      <c r="A29" s="35">
        <v>36</v>
      </c>
      <c r="B29" s="36" t="str">
        <f>LOOKUP('стрельба-АК'!$A29,Команды!$A$4:$A$30,Команды!$B$4:$B$30)</f>
        <v>Гимназия "Дмитров" М.О.</v>
      </c>
      <c r="C29" s="35" t="s">
        <v>298</v>
      </c>
      <c r="D29" s="37">
        <v>35473</v>
      </c>
      <c r="E29" s="38">
        <v>15</v>
      </c>
      <c r="F29" s="54">
        <v>26</v>
      </c>
    </row>
    <row r="30" spans="1:6" ht="15">
      <c r="A30" s="35">
        <v>15</v>
      </c>
      <c r="B30" s="36" t="str">
        <f>LOOKUP('стрельба-АК'!$A30,Команды!$A$4:$A$30,Команды!$B$4:$B$30)</f>
        <v>Тамбовская область </v>
      </c>
      <c r="C30" s="35" t="s">
        <v>143</v>
      </c>
      <c r="D30" s="37">
        <v>35084</v>
      </c>
      <c r="E30" s="38">
        <v>7</v>
      </c>
      <c r="F30" s="54">
        <v>27</v>
      </c>
    </row>
    <row r="33" ht="15">
      <c r="B33" t="s">
        <v>624</v>
      </c>
    </row>
  </sheetData>
  <sheetProtection/>
  <mergeCells count="1">
    <mergeCell ref="B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9" r:id="rId2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F60"/>
  <sheetViews>
    <sheetView zoomScalePageLayoutView="0" workbookViewId="0" topLeftCell="B2">
      <selection activeCell="B9" sqref="B9"/>
    </sheetView>
  </sheetViews>
  <sheetFormatPr defaultColWidth="9.140625" defaultRowHeight="15" outlineLevelCol="1"/>
  <cols>
    <col min="1" max="1" width="9.140625" style="0" hidden="1" customWidth="1" outlineLevel="1"/>
    <col min="2" max="2" width="51.00390625" style="0" customWidth="1" collapsed="1"/>
    <col min="3" max="3" width="31.140625" style="0" customWidth="1"/>
    <col min="4" max="4" width="15.421875" style="0" customWidth="1" outlineLevel="1"/>
    <col min="5" max="5" width="10.00390625" style="0" bestFit="1" customWidth="1"/>
    <col min="6" max="6" width="6.8515625" style="0" bestFit="1" customWidth="1"/>
  </cols>
  <sheetData>
    <row r="1" spans="2:6" ht="22.5">
      <c r="B1" s="66" t="s">
        <v>645</v>
      </c>
      <c r="C1" s="66"/>
      <c r="D1" s="66"/>
      <c r="E1" s="66"/>
      <c r="F1" s="66"/>
    </row>
    <row r="2" spans="2:6" ht="19.5">
      <c r="B2" s="18" t="s">
        <v>571</v>
      </c>
      <c r="C2" s="11"/>
      <c r="D2" s="11"/>
      <c r="E2" s="11"/>
      <c r="F2" s="17" t="s">
        <v>625</v>
      </c>
    </row>
    <row r="3" spans="1:6" ht="15">
      <c r="A3" t="s">
        <v>347</v>
      </c>
      <c r="B3" t="s">
        <v>325</v>
      </c>
      <c r="C3" t="s">
        <v>346</v>
      </c>
      <c r="D3" t="s">
        <v>561</v>
      </c>
      <c r="E3" s="3" t="s">
        <v>562</v>
      </c>
      <c r="F3" s="3" t="s">
        <v>566</v>
      </c>
    </row>
    <row r="4" spans="1:6" ht="15">
      <c r="A4" s="35">
        <v>7</v>
      </c>
      <c r="B4" s="36" t="str">
        <f>LOOKUP(подтягивание!$A4,Команды!$A$4:$A$30,Команды!$B$4:$B$30)</f>
        <v>Клинский район М.О.</v>
      </c>
      <c r="C4" s="35" t="s">
        <v>560</v>
      </c>
      <c r="D4" s="37">
        <v>36305</v>
      </c>
      <c r="E4" s="38">
        <v>42</v>
      </c>
      <c r="F4" s="38">
        <v>1</v>
      </c>
    </row>
    <row r="5" spans="1:6" ht="15">
      <c r="A5" s="35">
        <v>24</v>
      </c>
      <c r="B5" s="36" t="str">
        <f>LOOKUP(подтягивание!$A5,Команды!$A$4:$A$30,Команды!$B$4:$B$30)</f>
        <v>Клуб "Русич" ОМСН КМ ГУВД по М.О.</v>
      </c>
      <c r="C5" s="35" t="s">
        <v>228</v>
      </c>
      <c r="D5" s="37">
        <v>35111</v>
      </c>
      <c r="E5" s="38">
        <v>39</v>
      </c>
      <c r="F5" s="38">
        <v>2</v>
      </c>
    </row>
    <row r="6" spans="1:6" ht="15">
      <c r="A6" s="35">
        <v>16</v>
      </c>
      <c r="B6" s="36" t="str">
        <f>LOOKUP(подтягивание!$A6,Команды!$A$4:$A$30,Команды!$B$4:$B$30)</f>
        <v>Смоленская область</v>
      </c>
      <c r="C6" s="35" t="s">
        <v>166</v>
      </c>
      <c r="D6" s="37">
        <v>35265</v>
      </c>
      <c r="E6" s="38">
        <v>37</v>
      </c>
      <c r="F6" s="38">
        <v>3</v>
      </c>
    </row>
    <row r="7" spans="1:6" ht="15">
      <c r="A7" s="35">
        <v>24</v>
      </c>
      <c r="B7" s="36" t="str">
        <f>LOOKUP(подтягивание!$A7,Команды!$A$4:$A$30,Команды!$B$4:$B$30)</f>
        <v>Клуб "Русич" ОМСН КМ ГУВД по М.О.</v>
      </c>
      <c r="C7" s="35" t="s">
        <v>226</v>
      </c>
      <c r="D7" s="37">
        <v>35272</v>
      </c>
      <c r="E7" s="38">
        <v>36</v>
      </c>
      <c r="F7" s="38">
        <v>4</v>
      </c>
    </row>
    <row r="8" spans="1:6" ht="15">
      <c r="A8" s="35">
        <v>20</v>
      </c>
      <c r="B8" s="36" t="str">
        <f>LOOKUP(подтягивание!$A8,Команды!$A$4:$A$30,Команды!$B$4:$B$30)</f>
        <v>Тверская область</v>
      </c>
      <c r="C8" s="35" t="s">
        <v>210</v>
      </c>
      <c r="D8" s="37">
        <v>35142</v>
      </c>
      <c r="E8" s="38">
        <v>35</v>
      </c>
      <c r="F8" s="38">
        <v>5</v>
      </c>
    </row>
    <row r="9" spans="1:6" ht="15">
      <c r="A9" s="35">
        <v>31</v>
      </c>
      <c r="B9" s="36" t="str">
        <f>LOOKUP(подтягивание!$A9,Команды!$A$4:$A$30,Команды!$B$4:$B$30)</f>
        <v>Ступинский район М.О.</v>
      </c>
      <c r="C9" s="35" t="s">
        <v>514</v>
      </c>
      <c r="D9" s="37">
        <v>35110</v>
      </c>
      <c r="E9" s="38">
        <v>34</v>
      </c>
      <c r="F9" s="38">
        <v>6</v>
      </c>
    </row>
    <row r="10" spans="1:6" ht="15">
      <c r="A10" s="35">
        <v>7</v>
      </c>
      <c r="B10" s="36" t="str">
        <f>LOOKUP(подтягивание!$A10,Команды!$A$4:$A$30,Команды!$B$4:$B$30)</f>
        <v>Клинский район М.О.</v>
      </c>
      <c r="C10" s="35" t="s">
        <v>61</v>
      </c>
      <c r="D10" s="37">
        <v>35987</v>
      </c>
      <c r="E10" s="38">
        <v>33</v>
      </c>
      <c r="F10" s="38">
        <v>7</v>
      </c>
    </row>
    <row r="11" spans="1:6" ht="15">
      <c r="A11" s="35">
        <v>16</v>
      </c>
      <c r="B11" s="36" t="str">
        <f>LOOKUP(подтягивание!$A11,Команды!$A$4:$A$30,Команды!$B$4:$B$30)</f>
        <v>Смоленская область</v>
      </c>
      <c r="C11" s="35" t="s">
        <v>164</v>
      </c>
      <c r="D11" s="37">
        <v>35435</v>
      </c>
      <c r="E11" s="38">
        <v>33</v>
      </c>
      <c r="F11" s="38">
        <v>8</v>
      </c>
    </row>
    <row r="12" spans="1:6" ht="15">
      <c r="A12" s="35">
        <v>20</v>
      </c>
      <c r="B12" s="36" t="str">
        <f>LOOKUP(подтягивание!$A12,Команды!$A$4:$A$30,Команды!$B$4:$B$30)</f>
        <v>Тверская область</v>
      </c>
      <c r="C12" s="35" t="s">
        <v>212</v>
      </c>
      <c r="D12" s="37">
        <v>35186</v>
      </c>
      <c r="E12" s="38">
        <v>32</v>
      </c>
      <c r="F12" s="38">
        <v>9</v>
      </c>
    </row>
    <row r="13" spans="1:6" ht="15">
      <c r="A13" s="35">
        <v>23</v>
      </c>
      <c r="B13" s="36" t="str">
        <f>LOOKUP(подтягивание!$A13,Команды!$A$4:$A$30,Команды!$B$4:$B$30)</f>
        <v>Курская область</v>
      </c>
      <c r="C13" s="35" t="s">
        <v>254</v>
      </c>
      <c r="D13" s="37">
        <v>35162</v>
      </c>
      <c r="E13" s="38">
        <v>32</v>
      </c>
      <c r="F13" s="38">
        <v>10</v>
      </c>
    </row>
    <row r="14" spans="1:6" ht="15">
      <c r="A14" s="35">
        <v>15</v>
      </c>
      <c r="B14" s="36" t="str">
        <f>LOOKUP(подтягивание!$A14,Команды!$A$4:$A$30,Команды!$B$4:$B$30)</f>
        <v>Тамбовская область </v>
      </c>
      <c r="C14" s="35" t="s">
        <v>144</v>
      </c>
      <c r="D14" s="37">
        <v>35405</v>
      </c>
      <c r="E14" s="38">
        <v>31</v>
      </c>
      <c r="F14" s="38">
        <v>11</v>
      </c>
    </row>
    <row r="15" spans="1:6" ht="15">
      <c r="A15" s="35">
        <v>17</v>
      </c>
      <c r="B15" s="36" t="str">
        <f>LOOKUP(подтягивание!$A15,Команды!$A$4:$A$30,Команды!$B$4:$B$30)</f>
        <v>Клуб "Юные помощники милиции" г.Истры М.О.</v>
      </c>
      <c r="C15" s="35" t="s">
        <v>182</v>
      </c>
      <c r="D15" s="37">
        <v>35223</v>
      </c>
      <c r="E15" s="38">
        <v>30</v>
      </c>
      <c r="F15" s="38">
        <v>12</v>
      </c>
    </row>
    <row r="16" spans="1:6" ht="15">
      <c r="A16" s="35">
        <v>36</v>
      </c>
      <c r="B16" s="36" t="str">
        <f>LOOKUP(подтягивание!$A16,Команды!$A$4:$A$30,Команды!$B$4:$B$30)</f>
        <v>Гимназия "Дмитров" М.О.</v>
      </c>
      <c r="C16" s="35" t="s">
        <v>299</v>
      </c>
      <c r="D16" s="37">
        <v>35746</v>
      </c>
      <c r="E16" s="38">
        <v>28</v>
      </c>
      <c r="F16" s="38">
        <v>13</v>
      </c>
    </row>
    <row r="17" spans="1:6" ht="15">
      <c r="A17" s="35">
        <v>8</v>
      </c>
      <c r="B17" s="36" t="str">
        <f>LOOKUP(подтягивание!$A17,Команды!$A$4:$A$30,Команды!$B$4:$B$30)</f>
        <v>Клуб "Энергия" Шатурского района М.О.</v>
      </c>
      <c r="C17" s="35" t="s">
        <v>82</v>
      </c>
      <c r="D17" s="37">
        <v>35830</v>
      </c>
      <c r="E17" s="38">
        <v>27</v>
      </c>
      <c r="F17" s="38">
        <v>14</v>
      </c>
    </row>
    <row r="18" spans="1:6" ht="15">
      <c r="A18" s="35">
        <v>9</v>
      </c>
      <c r="B18" s="36" t="str">
        <f>LOOKUP(подтягивание!$A18,Команды!$A$4:$A$30,Команды!$B$4:$B$30)</f>
        <v>Зендиковская школа Каширский район М.О.</v>
      </c>
      <c r="C18" s="35" t="s">
        <v>531</v>
      </c>
      <c r="D18" s="37">
        <v>35318</v>
      </c>
      <c r="E18" s="38">
        <v>23</v>
      </c>
      <c r="F18" s="38">
        <v>15</v>
      </c>
    </row>
    <row r="19" spans="1:6" ht="15">
      <c r="A19" s="35">
        <v>13</v>
      </c>
      <c r="B19" s="36" t="str">
        <f>LOOKUP(подтягивание!$A19,Команды!$A$4:$A$30,Команды!$B$4:$B$30)</f>
        <v>Тульская область"</v>
      </c>
      <c r="C19" s="35" t="s">
        <v>432</v>
      </c>
      <c r="D19" s="37">
        <v>35286</v>
      </c>
      <c r="E19" s="38">
        <v>22</v>
      </c>
      <c r="F19" s="38">
        <v>16</v>
      </c>
    </row>
    <row r="20" spans="1:6" ht="15">
      <c r="A20" s="35">
        <v>31</v>
      </c>
      <c r="B20" s="36" t="str">
        <f>LOOKUP(подтягивание!$A20,Команды!$A$4:$A$30,Команды!$B$4:$B$30)</f>
        <v>Ступинский район М.О.</v>
      </c>
      <c r="C20" s="35" t="s">
        <v>520</v>
      </c>
      <c r="D20" s="37">
        <v>35153</v>
      </c>
      <c r="E20" s="38">
        <v>22</v>
      </c>
      <c r="F20" s="38">
        <v>17</v>
      </c>
    </row>
    <row r="21" spans="1:6" ht="15">
      <c r="A21" s="35">
        <v>23</v>
      </c>
      <c r="B21" s="36" t="str">
        <f>LOOKUP(подтягивание!$A21,Команды!$A$4:$A$30,Команды!$B$4:$B$30)</f>
        <v>Курская область</v>
      </c>
      <c r="C21" s="35" t="s">
        <v>255</v>
      </c>
      <c r="D21" s="37">
        <v>35304</v>
      </c>
      <c r="E21" s="38">
        <v>21</v>
      </c>
      <c r="F21" s="38">
        <v>18</v>
      </c>
    </row>
    <row r="22" spans="1:6" ht="15">
      <c r="A22" s="35">
        <v>14</v>
      </c>
      <c r="B22" s="36" t="str">
        <f>LOOKUP(подтягивание!$A22,Команды!$A$4:$A$30,Команды!$B$4:$B$30)</f>
        <v>Клуб "Олимп" Шатурского района М.О.</v>
      </c>
      <c r="C22" s="35" t="s">
        <v>128</v>
      </c>
      <c r="D22" s="37">
        <v>35184</v>
      </c>
      <c r="E22" s="38">
        <v>21</v>
      </c>
      <c r="F22" s="38">
        <v>19</v>
      </c>
    </row>
    <row r="23" spans="1:6" ht="15">
      <c r="A23" s="35">
        <v>14</v>
      </c>
      <c r="B23" s="36" t="str">
        <f>LOOKUP(подтягивание!$A23,Команды!$A$4:$A$30,Команды!$B$4:$B$30)</f>
        <v>Клуб "Олимп" Шатурского района М.О.</v>
      </c>
      <c r="C23" s="35" t="s">
        <v>130</v>
      </c>
      <c r="D23" s="37">
        <v>36360</v>
      </c>
      <c r="E23" s="38">
        <v>20</v>
      </c>
      <c r="F23" s="38">
        <v>20</v>
      </c>
    </row>
    <row r="24" spans="1:6" ht="15">
      <c r="A24" s="35">
        <v>22</v>
      </c>
      <c r="B24" s="36" t="str">
        <f>LOOKUP(подтягивание!$A24,Команды!$A$4:$A$30,Команды!$B$4:$B$30)</f>
        <v>Воскресенский район М.О.</v>
      </c>
      <c r="C24" s="35" t="s">
        <v>248</v>
      </c>
      <c r="D24" s="37">
        <v>35916</v>
      </c>
      <c r="E24" s="38">
        <v>20</v>
      </c>
      <c r="F24" s="38">
        <v>21</v>
      </c>
    </row>
    <row r="25" spans="1:6" ht="15">
      <c r="A25" s="35">
        <v>5</v>
      </c>
      <c r="B25" s="36" t="str">
        <f>LOOKUP(подтягивание!$A25,Команды!$A$4:$A$30,Команды!$B$4:$B$30)</f>
        <v>Рузский район М.О.</v>
      </c>
      <c r="C25" s="35" t="s">
        <v>27</v>
      </c>
      <c r="D25" s="37">
        <v>35236</v>
      </c>
      <c r="E25" s="38">
        <v>20</v>
      </c>
      <c r="F25" s="38">
        <v>22</v>
      </c>
    </row>
    <row r="26" spans="1:6" ht="15">
      <c r="A26" s="35">
        <v>17</v>
      </c>
      <c r="B26" s="36" t="str">
        <f>LOOKUP(подтягивание!$A26,Команды!$A$4:$A$30,Команды!$B$4:$B$30)</f>
        <v>Клуб "Юные помощники милиции" г.Истры М.О.</v>
      </c>
      <c r="C26" s="35" t="s">
        <v>181</v>
      </c>
      <c r="D26" s="37">
        <v>35169</v>
      </c>
      <c r="E26" s="38">
        <v>20</v>
      </c>
      <c r="F26" s="38">
        <v>23</v>
      </c>
    </row>
    <row r="27" spans="1:6" ht="15">
      <c r="A27" s="35">
        <v>15</v>
      </c>
      <c r="B27" s="36" t="str">
        <f>LOOKUP(подтягивание!$A27,Команды!$A$4:$A$30,Команды!$B$4:$B$30)</f>
        <v>Тамбовская область </v>
      </c>
      <c r="C27" s="35" t="s">
        <v>145</v>
      </c>
      <c r="D27" s="37">
        <v>35166</v>
      </c>
      <c r="E27" s="38">
        <v>20</v>
      </c>
      <c r="F27" s="38">
        <v>24</v>
      </c>
    </row>
    <row r="28" spans="1:6" ht="15">
      <c r="A28" s="35">
        <v>35</v>
      </c>
      <c r="B28" s="36" t="str">
        <f>LOOKUP(подтягивание!$A28,Команды!$A$4:$A$30,Команды!$B$4:$B$30)</f>
        <v>Пушкинский район М.О.</v>
      </c>
      <c r="C28" s="35" t="s">
        <v>201</v>
      </c>
      <c r="D28" s="37">
        <v>34778</v>
      </c>
      <c r="E28" s="38">
        <v>20</v>
      </c>
      <c r="F28" s="38">
        <v>25</v>
      </c>
    </row>
    <row r="29" spans="1:6" ht="15">
      <c r="A29" s="35">
        <v>22</v>
      </c>
      <c r="B29" s="36" t="str">
        <f>LOOKUP(подтягивание!$A29,Команды!$A$4:$A$30,Команды!$B$4:$B$30)</f>
        <v>Воскресенский район М.О.</v>
      </c>
      <c r="C29" s="35" t="s">
        <v>393</v>
      </c>
      <c r="D29" s="37" t="s">
        <v>394</v>
      </c>
      <c r="E29" s="38">
        <v>19</v>
      </c>
      <c r="F29" s="38">
        <v>26</v>
      </c>
    </row>
    <row r="30" spans="1:6" ht="15">
      <c r="A30" s="35">
        <v>10</v>
      </c>
      <c r="B30" s="36" t="str">
        <f>LOOKUP(подтягивание!$A30,Команды!$A$4:$A$30,Команды!$B$4:$B$30)</f>
        <v>Липецкая область</v>
      </c>
      <c r="C30" s="35" t="s">
        <v>106</v>
      </c>
      <c r="D30" s="37">
        <v>35967</v>
      </c>
      <c r="E30" s="38">
        <v>18</v>
      </c>
      <c r="F30" s="38">
        <v>27</v>
      </c>
    </row>
    <row r="31" spans="1:6" ht="15">
      <c r="A31" s="35">
        <v>30</v>
      </c>
      <c r="B31" s="36" t="str">
        <f>LOOKUP(подтягивание!$A31,Команды!$A$4:$A$30,Команды!$B$4:$B$30)</f>
        <v>Ярославская область</v>
      </c>
      <c r="C31" s="35" t="s">
        <v>280</v>
      </c>
      <c r="D31" s="37">
        <v>35780</v>
      </c>
      <c r="E31" s="38">
        <v>18</v>
      </c>
      <c r="F31" s="38">
        <v>28</v>
      </c>
    </row>
    <row r="32" spans="1:6" ht="15">
      <c r="A32" s="35">
        <v>34</v>
      </c>
      <c r="B32" s="36" t="str">
        <f>LOOKUP(подтягивание!$A32,Команды!$A$4:$A$30,Команды!$B$4:$B$30)</f>
        <v>Ивановская область</v>
      </c>
      <c r="C32" s="35" t="s">
        <v>209</v>
      </c>
      <c r="D32" s="37">
        <v>35742</v>
      </c>
      <c r="E32" s="38">
        <v>18</v>
      </c>
      <c r="F32" s="38">
        <v>29</v>
      </c>
    </row>
    <row r="33" spans="1:6" ht="15">
      <c r="A33" s="35">
        <v>37</v>
      </c>
      <c r="B33" s="36" t="str">
        <f>LOOKUP(подтягивание!$A33,Команды!$A$4:$A$30,Команды!$B$4:$B$30)</f>
        <v>г.Москва</v>
      </c>
      <c r="C33" s="35" t="s">
        <v>340</v>
      </c>
      <c r="D33" s="37">
        <v>35298</v>
      </c>
      <c r="E33" s="38">
        <v>18</v>
      </c>
      <c r="F33" s="38">
        <v>30</v>
      </c>
    </row>
    <row r="34" spans="1:6" ht="15">
      <c r="A34" s="35">
        <v>33</v>
      </c>
      <c r="B34" s="36" t="str">
        <f>LOOKUP(подтягивание!$A34,Команды!$A$4:$A$30,Команды!$B$4:$B$30)</f>
        <v>Одинцовский район М.О.</v>
      </c>
      <c r="C34" s="35" t="s">
        <v>542</v>
      </c>
      <c r="D34" s="37">
        <v>35267</v>
      </c>
      <c r="E34" s="38">
        <v>18</v>
      </c>
      <c r="F34" s="38">
        <v>31</v>
      </c>
    </row>
    <row r="35" spans="1:6" ht="15">
      <c r="A35" s="35">
        <v>4</v>
      </c>
      <c r="B35" s="36" t="str">
        <f>LOOKUP(подтягивание!$A35,Команды!$A$4:$A$30,Команды!$B$4:$B$30)</f>
        <v>Клуб "Добрыня" ОДОН ВВ МВД РФ</v>
      </c>
      <c r="C35" s="35" t="s">
        <v>4</v>
      </c>
      <c r="D35" s="37">
        <v>35209</v>
      </c>
      <c r="E35" s="38">
        <v>18</v>
      </c>
      <c r="F35" s="38">
        <v>32</v>
      </c>
    </row>
    <row r="36" spans="1:6" ht="15">
      <c r="A36" s="35">
        <v>10</v>
      </c>
      <c r="B36" s="36" t="str">
        <f>LOOKUP(подтягивание!$A36,Команды!$A$4:$A$30,Команды!$B$4:$B$30)</f>
        <v>Липецкая область</v>
      </c>
      <c r="C36" s="35" t="s">
        <v>102</v>
      </c>
      <c r="D36" s="37">
        <v>35595</v>
      </c>
      <c r="E36" s="38">
        <v>17</v>
      </c>
      <c r="F36" s="38">
        <v>33</v>
      </c>
    </row>
    <row r="37" spans="1:6" ht="15">
      <c r="A37" s="35">
        <v>36</v>
      </c>
      <c r="B37" s="36" t="str">
        <f>LOOKUP(подтягивание!$A37,Команды!$A$4:$A$30,Команды!$B$4:$B$30)</f>
        <v>Гимназия "Дмитров" М.О.</v>
      </c>
      <c r="C37" s="35" t="s">
        <v>304</v>
      </c>
      <c r="D37" s="37">
        <v>35485</v>
      </c>
      <c r="E37" s="38">
        <v>17</v>
      </c>
      <c r="F37" s="38">
        <v>34</v>
      </c>
    </row>
    <row r="38" spans="1:6" ht="15">
      <c r="A38" s="35">
        <v>25</v>
      </c>
      <c r="B38" s="36" t="str">
        <f>LOOKUP(подтягивание!$A38,Команды!$A$4:$A$30,Команды!$B$4:$B$30)</f>
        <v>Воронежская область</v>
      </c>
      <c r="C38" s="35" t="s">
        <v>599</v>
      </c>
      <c r="D38" s="37">
        <v>35223</v>
      </c>
      <c r="E38" s="38">
        <v>17</v>
      </c>
      <c r="F38" s="38">
        <v>35</v>
      </c>
    </row>
    <row r="39" spans="1:6" ht="15">
      <c r="A39" s="35">
        <v>9</v>
      </c>
      <c r="B39" s="36" t="str">
        <f>LOOKUP(подтягивание!$A39,Команды!$A$4:$A$30,Команды!$B$4:$B$30)</f>
        <v>Зендиковская школа Каширский район М.О.</v>
      </c>
      <c r="C39" s="35" t="s">
        <v>90</v>
      </c>
      <c r="D39" s="37">
        <v>35156</v>
      </c>
      <c r="E39" s="38">
        <v>17</v>
      </c>
      <c r="F39" s="38">
        <v>36</v>
      </c>
    </row>
    <row r="40" spans="1:6" ht="15">
      <c r="A40" s="35">
        <v>4</v>
      </c>
      <c r="B40" s="36" t="str">
        <f>LOOKUP(подтягивание!$A40,Команды!$A$4:$A$30,Команды!$B$4:$B$30)</f>
        <v>Клуб "Добрыня" ОДОН ВВ МВД РФ</v>
      </c>
      <c r="C40" s="35" t="s">
        <v>8</v>
      </c>
      <c r="D40" s="37">
        <v>35074</v>
      </c>
      <c r="E40" s="38">
        <v>17</v>
      </c>
      <c r="F40" s="38">
        <v>37</v>
      </c>
    </row>
    <row r="41" spans="1:6" ht="15">
      <c r="A41" s="35">
        <v>6</v>
      </c>
      <c r="B41" s="36" t="str">
        <f>LOOKUP(подтягивание!$A41,Команды!$A$4:$A$30,Команды!$B$4:$B$30)</f>
        <v>Городской округ Домодедово М.О.</v>
      </c>
      <c r="C41" s="35" t="s">
        <v>39</v>
      </c>
      <c r="D41" s="37">
        <v>35180</v>
      </c>
      <c r="E41" s="38">
        <v>16</v>
      </c>
      <c r="F41" s="38">
        <v>38</v>
      </c>
    </row>
    <row r="42" spans="1:6" ht="15">
      <c r="A42" s="35">
        <v>13</v>
      </c>
      <c r="B42" s="36" t="str">
        <f>LOOKUP(подтягивание!$A42,Команды!$A$4:$A$30,Команды!$B$4:$B$30)</f>
        <v>Тульская область"</v>
      </c>
      <c r="C42" s="35" t="s">
        <v>126</v>
      </c>
      <c r="D42" s="37">
        <v>35806</v>
      </c>
      <c r="E42" s="38">
        <v>15</v>
      </c>
      <c r="F42" s="38">
        <v>39</v>
      </c>
    </row>
    <row r="43" spans="1:6" ht="15">
      <c r="A43" s="35">
        <v>8</v>
      </c>
      <c r="B43" s="36" t="str">
        <f>LOOKUP(подтягивание!$A43,Команды!$A$4:$A$30,Команды!$B$4:$B$30)</f>
        <v>Клуб "Энергия" Шатурского района М.О.</v>
      </c>
      <c r="C43" s="35" t="s">
        <v>87</v>
      </c>
      <c r="D43" s="37">
        <v>35538</v>
      </c>
      <c r="E43" s="38">
        <v>15</v>
      </c>
      <c r="F43" s="38">
        <v>40</v>
      </c>
    </row>
    <row r="44" spans="1:6" ht="15">
      <c r="A44" s="35">
        <v>26</v>
      </c>
      <c r="B44" s="36" t="str">
        <f>LOOKUP(подтягивание!$A44,Команды!$A$4:$A$30,Команды!$B$4:$B$30)</f>
        <v>Клуб "Пересвет" ОМОН ГУВД по МО (г. Сергиев Посад)</v>
      </c>
      <c r="C44" s="35" t="s">
        <v>592</v>
      </c>
      <c r="D44" s="37">
        <v>35306</v>
      </c>
      <c r="E44" s="38">
        <v>15</v>
      </c>
      <c r="F44" s="38">
        <v>41</v>
      </c>
    </row>
    <row r="45" spans="1:6" ht="15">
      <c r="A45" s="35">
        <v>35</v>
      </c>
      <c r="B45" s="36" t="str">
        <f>LOOKUP(подтягивание!$A45,Команды!$A$4:$A$30,Команды!$B$4:$B$30)</f>
        <v>Пушкинский район М.О.</v>
      </c>
      <c r="C45" s="35" t="s">
        <v>203</v>
      </c>
      <c r="D45" s="37">
        <v>34868</v>
      </c>
      <c r="E45" s="38">
        <v>15</v>
      </c>
      <c r="F45" s="38">
        <v>42</v>
      </c>
    </row>
    <row r="46" spans="1:6" ht="15">
      <c r="A46" s="35">
        <v>5</v>
      </c>
      <c r="B46" s="36" t="str">
        <f>LOOKUP(подтягивание!$A46,Команды!$A$4:$A$30,Команды!$B$4:$B$30)</f>
        <v>Рузский район М.О.</v>
      </c>
      <c r="C46" s="46" t="s">
        <v>426</v>
      </c>
      <c r="D46" s="37">
        <v>35831</v>
      </c>
      <c r="E46" s="38">
        <v>14</v>
      </c>
      <c r="F46" s="38">
        <v>43</v>
      </c>
    </row>
    <row r="47" spans="1:6" ht="15">
      <c r="A47" s="35">
        <v>30</v>
      </c>
      <c r="B47" s="36" t="str">
        <f>LOOKUP(подтягивание!$A47,Команды!$A$4:$A$30,Команды!$B$4:$B$30)</f>
        <v>Ярославская область</v>
      </c>
      <c r="C47" s="35" t="s">
        <v>443</v>
      </c>
      <c r="D47" s="37">
        <v>36243</v>
      </c>
      <c r="E47" s="38">
        <v>13</v>
      </c>
      <c r="F47" s="38">
        <v>44</v>
      </c>
    </row>
    <row r="48" spans="1:6" ht="15">
      <c r="A48" s="35">
        <v>26</v>
      </c>
      <c r="B48" s="36" t="str">
        <f>LOOKUP(подтягивание!$A48,Команды!$A$4:$A$30,Команды!$B$4:$B$30)</f>
        <v>Клуб "Пересвет" ОМОН ГУВД по МО (г. Сергиев Посад)</v>
      </c>
      <c r="C48" s="35" t="s">
        <v>623</v>
      </c>
      <c r="D48" s="37">
        <v>35302</v>
      </c>
      <c r="E48" s="38">
        <v>13</v>
      </c>
      <c r="F48" s="38">
        <v>45</v>
      </c>
    </row>
    <row r="49" spans="1:6" ht="15">
      <c r="A49" s="35">
        <v>25</v>
      </c>
      <c r="B49" s="36" t="str">
        <f>LOOKUP(подтягивание!$A49,Команды!$A$4:$A$30,Команды!$B$4:$B$30)</f>
        <v>Воронежская область</v>
      </c>
      <c r="C49" s="35" t="s">
        <v>591</v>
      </c>
      <c r="D49" s="37">
        <v>35607</v>
      </c>
      <c r="E49" s="38">
        <v>12</v>
      </c>
      <c r="F49" s="38">
        <v>46</v>
      </c>
    </row>
    <row r="50" spans="1:6" ht="15">
      <c r="A50" s="35">
        <v>34</v>
      </c>
      <c r="B50" s="36" t="str">
        <f>LOOKUP(подтягивание!$A50,Команды!$A$4:$A$30,Команды!$B$4:$B$30)</f>
        <v>Ивановская область</v>
      </c>
      <c r="C50" s="35" t="s">
        <v>294</v>
      </c>
      <c r="D50" s="37">
        <v>35152</v>
      </c>
      <c r="E50" s="38">
        <v>12</v>
      </c>
      <c r="F50" s="38">
        <v>47</v>
      </c>
    </row>
    <row r="51" spans="1:6" ht="15">
      <c r="A51" s="35">
        <v>37</v>
      </c>
      <c r="B51" s="36" t="str">
        <f>LOOKUP(подтягивание!$A51,Команды!$A$4:$A$30,Команды!$B$4:$B$30)</f>
        <v>г.Москва</v>
      </c>
      <c r="C51" s="35" t="s">
        <v>338</v>
      </c>
      <c r="D51" s="37">
        <v>35093</v>
      </c>
      <c r="E51" s="38">
        <v>12</v>
      </c>
      <c r="F51" s="38">
        <v>48</v>
      </c>
    </row>
    <row r="52" spans="1:6" ht="15">
      <c r="A52" s="35">
        <v>12</v>
      </c>
      <c r="B52" s="36" t="str">
        <f>LOOKUP(подтягивание!$A52,Команды!$A$4:$A$30,Команды!$B$4:$B$30)</f>
        <v>Владимирская область</v>
      </c>
      <c r="C52" s="35" t="s">
        <v>467</v>
      </c>
      <c r="D52" s="37">
        <v>35469</v>
      </c>
      <c r="E52" s="38">
        <v>11</v>
      </c>
      <c r="F52" s="38">
        <v>49</v>
      </c>
    </row>
    <row r="53" spans="1:6" ht="15">
      <c r="A53" s="35">
        <v>32</v>
      </c>
      <c r="B53" s="36" t="str">
        <f>LOOKUP(подтягивание!$A53,Команды!$A$4:$A$30,Команды!$B$4:$B$30)</f>
        <v>Республика Татарстан</v>
      </c>
      <c r="C53" s="35" t="s">
        <v>405</v>
      </c>
      <c r="D53" s="37">
        <v>35232</v>
      </c>
      <c r="E53" s="38">
        <v>11</v>
      </c>
      <c r="F53" s="38">
        <v>50</v>
      </c>
    </row>
    <row r="54" spans="1:6" ht="15">
      <c r="A54" s="35">
        <v>32</v>
      </c>
      <c r="B54" s="36" t="str">
        <f>LOOKUP(подтягивание!$A54,Команды!$A$4:$A$30,Команды!$B$4:$B$30)</f>
        <v>Республика Татарстан</v>
      </c>
      <c r="C54" s="35" t="s">
        <v>274</v>
      </c>
      <c r="D54" s="37">
        <v>35082</v>
      </c>
      <c r="E54" s="38">
        <v>10</v>
      </c>
      <c r="F54" s="38">
        <v>51</v>
      </c>
    </row>
    <row r="55" spans="1:6" ht="15">
      <c r="A55" s="35">
        <v>6</v>
      </c>
      <c r="B55" s="36" t="str">
        <f>LOOKUP(подтягивание!$A55,Команды!$A$4:$A$30,Команды!$B$4:$B$30)</f>
        <v>Городской округ Домодедово М.О.</v>
      </c>
      <c r="C55" s="35" t="s">
        <v>49</v>
      </c>
      <c r="D55" s="37">
        <v>35578</v>
      </c>
      <c r="E55" s="38">
        <v>9</v>
      </c>
      <c r="F55" s="38">
        <v>52</v>
      </c>
    </row>
    <row r="56" spans="1:6" ht="15">
      <c r="A56" s="35">
        <v>33</v>
      </c>
      <c r="B56" s="36" t="str">
        <f>LOOKUP(подтягивание!$A56,Команды!$A$4:$A$30,Команды!$B$4:$B$30)</f>
        <v>Одинцовский район М.О.</v>
      </c>
      <c r="C56" s="35" t="s">
        <v>541</v>
      </c>
      <c r="D56" s="37">
        <v>35188</v>
      </c>
      <c r="E56" s="38">
        <v>9</v>
      </c>
      <c r="F56" s="38">
        <v>53</v>
      </c>
    </row>
    <row r="57" spans="1:6" ht="15">
      <c r="A57" s="35">
        <v>12</v>
      </c>
      <c r="B57" s="36" t="str">
        <f>LOOKUP(подтягивание!$A57,Команды!$A$4:$A$30,Команды!$B$4:$B$30)</f>
        <v>Владимирская область</v>
      </c>
      <c r="C57" s="35" t="s">
        <v>474</v>
      </c>
      <c r="D57" s="37">
        <v>35644</v>
      </c>
      <c r="E57" s="38">
        <v>8</v>
      </c>
      <c r="F57" s="38">
        <v>54</v>
      </c>
    </row>
    <row r="60" ht="15">
      <c r="B60" t="s">
        <v>624</v>
      </c>
    </row>
  </sheetData>
  <sheetProtection/>
  <mergeCells count="1">
    <mergeCell ref="B1:F1"/>
  </mergeCells>
  <printOptions/>
  <pageMargins left="0.7086614173228347" right="0.7086614173228347" top="0.7480314960629921" bottom="0.7480314960629921" header="0.31496062992125984" footer="0.31496062992125984"/>
  <pageSetup fitToHeight="6" fitToWidth="1" horizontalDpi="1200" verticalDpi="12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Виталий</dc:creator>
  <cp:keywords/>
  <dc:description/>
  <cp:lastModifiedBy>Виталий</cp:lastModifiedBy>
  <cp:lastPrinted>2010-06-06T16:49:10Z</cp:lastPrinted>
  <dcterms:created xsi:type="dcterms:W3CDTF">2010-05-22T16:16:52Z</dcterms:created>
  <dcterms:modified xsi:type="dcterms:W3CDTF">2010-06-08T06:56:57Z</dcterms:modified>
  <cp:category/>
  <cp:version/>
  <cp:contentType/>
  <cp:contentStatus/>
</cp:coreProperties>
</file>